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1"/>
  </bookViews>
  <sheets>
    <sheet name="DEPARA FUNASA COP" sheetId="1" r:id="rId1"/>
    <sheet name="DEPARA-FNS COP" sheetId="2" r:id="rId2"/>
    <sheet name="UNIDADES COP" sheetId="3" r:id="rId3"/>
  </sheets>
  <externalReferences>
    <externalReference r:id="rId6"/>
    <externalReference r:id="rId7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'DEPARA FUNASA COP'!$A$1:$J$94</definedName>
    <definedName name="_xlnm.Print_Area" localSheetId="1">'DEPARA-FNS COP'!$A$1:$J$243</definedName>
    <definedName name="_xlnm.Print_Area" localSheetId="2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  <definedName name="_xlnm.Print_Titles" localSheetId="0">'DEPARA FUNASA COP'!$1:$11</definedName>
    <definedName name="_xlnm.Print_Titles" localSheetId="1">'DEPARA-FNS COP'!$1:$11</definedName>
  </definedNames>
  <calcPr fullCalcOnLoad="1"/>
</workbook>
</file>

<file path=xl/sharedStrings.xml><?xml version="1.0" encoding="utf-8"?>
<sst xmlns="http://schemas.openxmlformats.org/spreadsheetml/2006/main" count="945" uniqueCount="810">
  <si>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</si>
  <si>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</si>
  <si>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</si>
  <si>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</si>
  <si>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</si>
  <si>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</si>
  <si>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</si>
  <si>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</si>
  <si>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10.302.0007.3862</t>
  </si>
  <si>
    <t>10.302.0007.3867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</si>
  <si>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a Servidores Civis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</si>
  <si>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</si>
  <si>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r>
      <t xml:space="preserve">Manutenção </t>
    </r>
    <r>
      <rPr>
        <sz val="20"/>
        <rFont val="Arial"/>
        <family val="2"/>
      </rPr>
      <t>de Serviços Administrativos</t>
    </r>
  </si>
  <si>
    <r>
      <t xml:space="preserve">Func. Hospital da </t>
    </r>
    <r>
      <rPr>
        <b/>
        <sz val="20"/>
        <rFont val="Arial"/>
        <family val="2"/>
      </rPr>
      <t>Lagoa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</si>
  <si>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Centro Psiquiátrico Pedro II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</si>
  <si>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Philippe Pinel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</si>
  <si>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de Ipanema</t>
    </r>
    <r>
      <rPr>
        <sz val="20"/>
        <rFont val="Arial"/>
        <family val="2"/>
      </rPr>
      <t xml:space="preserve"> - RJ</t>
    </r>
  </si>
  <si>
    <r>
      <t xml:space="preserve">Amortização e Encargos - </t>
    </r>
    <r>
      <rPr>
        <b/>
        <sz val="20"/>
        <rFont val="Arial"/>
        <family val="2"/>
      </rPr>
      <t>Dívida Interna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</si>
  <si>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</si>
  <si>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</si>
  <si>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</si>
  <si>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</si>
  <si>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Promoção de Eventos sobre Sangue e Hemoderivados</t>
  </si>
  <si>
    <t>10.665.0007.3915.0001</t>
  </si>
  <si>
    <t>Impl. Projeto Sangue 100% c/ garantia de qualidade</t>
  </si>
  <si>
    <t>10.302.0004.1837.0002</t>
  </si>
  <si>
    <t>10.302.0007.1816.0002/0010</t>
  </si>
  <si>
    <t>10.303.0003.4298.0002</t>
  </si>
  <si>
    <t>10.303.0011.4328.0002/0014</t>
  </si>
  <si>
    <t>TOTAL  -  GERAL</t>
  </si>
  <si>
    <r>
      <t xml:space="preserve">Estratégicos para </t>
    </r>
    <r>
      <rPr>
        <b/>
        <sz val="20"/>
        <rFont val="Arial"/>
        <family val="2"/>
      </rPr>
      <t>Planejamento Familiar</t>
    </r>
  </si>
  <si>
    <r>
      <t xml:space="preserve">Impl. Apar. e Adeq. das Unid. </t>
    </r>
    <r>
      <rPr>
        <b/>
        <sz val="20"/>
        <rFont val="Arial"/>
        <family val="2"/>
      </rPr>
      <t>Urg/Emerg. e Gest. Alto Risco</t>
    </r>
  </si>
  <si>
    <r>
      <t xml:space="preserve">Saúde do SUS - </t>
    </r>
    <r>
      <rPr>
        <b/>
        <sz val="20"/>
        <rFont val="Arial"/>
        <family val="2"/>
      </rPr>
      <t>Assistência Financeira</t>
    </r>
  </si>
  <si>
    <r>
      <t xml:space="preserve">Aquisição de </t>
    </r>
    <r>
      <rPr>
        <b/>
        <sz val="20"/>
        <rFont val="Arial"/>
        <family val="2"/>
      </rPr>
      <t>Unidade Móvel</t>
    </r>
  </si>
  <si>
    <r>
      <t xml:space="preserve">Impl. Apar. e Adeq. Unid. </t>
    </r>
    <r>
      <rPr>
        <b/>
        <sz val="20"/>
        <rFont val="Arial"/>
        <family val="2"/>
      </rPr>
      <t>Hematologia e Hemoterapia</t>
    </r>
  </si>
  <si>
    <t>05990001</t>
  </si>
  <si>
    <t>06010001</t>
  </si>
  <si>
    <t>10.273.0750.0110.0041</t>
  </si>
  <si>
    <r>
      <t>Contribuição a</t>
    </r>
    <r>
      <rPr>
        <b/>
        <sz val="20"/>
        <rFont val="Arial"/>
        <family val="2"/>
      </rPr>
      <t xml:space="preserve"> Previdência Privada</t>
    </r>
  </si>
  <si>
    <t>10.571.0012.4360.0001</t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</si>
  <si>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</si>
  <si>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t>10.571.0012.4363.0001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</si>
  <si>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</si>
  <si>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</si>
  <si>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</si>
  <si>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</si>
  <si>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</si>
  <si>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</si>
  <si>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</si>
  <si>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</si>
  <si>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</si>
  <si>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</si>
  <si>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</si>
  <si>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</si>
  <si>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</si>
  <si>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</si>
  <si>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10.122.0750.2002.0267</t>
  </si>
  <si>
    <t>38792</t>
  </si>
  <si>
    <t>38782</t>
  </si>
  <si>
    <t>0603</t>
  </si>
  <si>
    <t>1816</t>
  </si>
  <si>
    <t>3862</t>
  </si>
  <si>
    <t>3867</t>
  </si>
  <si>
    <t>0597</t>
  </si>
  <si>
    <t>4306</t>
  </si>
  <si>
    <t>4307</t>
  </si>
  <si>
    <t>0587</t>
  </si>
  <si>
    <t>0589</t>
  </si>
  <si>
    <t>0595</t>
  </si>
  <si>
    <t>0593</t>
  </si>
  <si>
    <t>1823</t>
  </si>
  <si>
    <t>1837</t>
  </si>
  <si>
    <t>3863</t>
  </si>
  <si>
    <t>3868</t>
  </si>
  <si>
    <t>3865</t>
  </si>
  <si>
    <t>3870</t>
  </si>
  <si>
    <t>1867</t>
  </si>
  <si>
    <t>18372</t>
  </si>
  <si>
    <t>38632</t>
  </si>
  <si>
    <t>18162</t>
  </si>
  <si>
    <t>42982</t>
  </si>
  <si>
    <t>43282</t>
  </si>
  <si>
    <t>43090003</t>
  </si>
  <si>
    <t>43100001</t>
  </si>
  <si>
    <t>43110001</t>
  </si>
  <si>
    <t>43130001</t>
  </si>
  <si>
    <t>43140001</t>
  </si>
  <si>
    <t>43150001</t>
  </si>
  <si>
    <t>43160001</t>
  </si>
  <si>
    <t>43190001</t>
  </si>
  <si>
    <t>39940001</t>
  </si>
  <si>
    <t>43290001</t>
  </si>
  <si>
    <t>43170001</t>
  </si>
  <si>
    <t>43180001</t>
  </si>
  <si>
    <t>39210001</t>
  </si>
  <si>
    <t>38830001</t>
  </si>
  <si>
    <t>39920001</t>
  </si>
  <si>
    <t>43820001</t>
  </si>
  <si>
    <t>45720135</t>
  </si>
  <si>
    <t>43720001</t>
  </si>
  <si>
    <t>38770001</t>
  </si>
  <si>
    <t>43570001</t>
  </si>
  <si>
    <t>20120481</t>
  </si>
  <si>
    <t>20110481</t>
  </si>
  <si>
    <t>20100463</t>
  </si>
  <si>
    <t>38591</t>
  </si>
  <si>
    <t>38601</t>
  </si>
  <si>
    <t>38611</t>
  </si>
  <si>
    <t>39841</t>
  </si>
  <si>
    <t>38592</t>
  </si>
  <si>
    <t>38593</t>
  </si>
  <si>
    <t>38602</t>
  </si>
  <si>
    <t>38603</t>
  </si>
  <si>
    <t>38612</t>
  </si>
  <si>
    <t>38613</t>
  </si>
  <si>
    <t>10.244.0004.4372.0001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</si>
  <si>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</si>
  <si>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t>10.303.0006.3877.0001</t>
  </si>
  <si>
    <t>10.305.0013.4357.0001</t>
  </si>
  <si>
    <t>10.306.0100.2012.0481</t>
  </si>
  <si>
    <t>10.331.0100.2011.0481</t>
  </si>
  <si>
    <t>10.365.0100.2010.0463</t>
  </si>
  <si>
    <t>10.301.0100.2004.0305</t>
  </si>
  <si>
    <t>TOTAL - Sentença Judicial (Custeio)</t>
  </si>
  <si>
    <t>10.126.0013.4382.0002</t>
  </si>
  <si>
    <t>10.511.0002.3921.0036/0042</t>
  </si>
  <si>
    <t>10.511.0014.3883.0004</t>
  </si>
  <si>
    <t>10.511.0119.3859.0196/0486</t>
  </si>
  <si>
    <t>10.511.0119.3860.0008/0544</t>
  </si>
  <si>
    <t>10.511.0119.3861.0212/0474</t>
  </si>
  <si>
    <t>10.511.0119.3984.0104/0196</t>
  </si>
  <si>
    <t>10.511.0119.5528.0018/0530</t>
  </si>
  <si>
    <t>18.541.0495.5866.0002</t>
  </si>
  <si>
    <r>
      <t xml:space="preserve">Saneamento e Despoluição de </t>
    </r>
    <r>
      <rPr>
        <b/>
        <sz val="20"/>
        <rFont val="Arial"/>
        <family val="2"/>
      </rPr>
      <t>Bacias Hidrográficas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</si>
  <si>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</si>
  <si>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</si>
  <si>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t>20110441</t>
  </si>
  <si>
    <t>20120441</t>
  </si>
  <si>
    <t>20160001</t>
  </si>
  <si>
    <t>20170053</t>
  </si>
  <si>
    <t>38460001</t>
  </si>
  <si>
    <t>38470001</t>
  </si>
  <si>
    <t>38500001</t>
  </si>
  <si>
    <t>38510001</t>
  </si>
  <si>
    <t>38530001</t>
  </si>
  <si>
    <t>38550001</t>
  </si>
  <si>
    <t>38560001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</si>
  <si>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Casos Positivos Malária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</si>
  <si>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</si>
  <si>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>Manutenção</t>
    </r>
    <r>
      <rPr>
        <sz val="20"/>
        <rFont val="Arial"/>
        <family val="2"/>
      </rPr>
      <t xml:space="preserve"> de Serviços Administrativos</t>
    </r>
  </si>
  <si>
    <r>
      <t>Manutenção</t>
    </r>
    <r>
      <rPr>
        <sz val="20"/>
        <rFont val="Arial"/>
        <family val="2"/>
      </rPr>
      <t xml:space="preserve"> de Serviços de Transportes</t>
    </r>
  </si>
  <si>
    <r>
      <t>Manutenção</t>
    </r>
    <r>
      <rPr>
        <sz val="20"/>
        <rFont val="Arial"/>
        <family val="2"/>
      </rPr>
      <t xml:space="preserve"> e Conservação de Bens Imóveis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</si>
  <si>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</si>
  <si>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</si>
  <si>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</si>
  <si>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MINISTÉRIO DA SAÚDE</t>
  </si>
  <si>
    <t>Subsecretaria de Planejamento e Orçamento</t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</si>
  <si>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</si>
  <si>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t>10.122.0750.2000.0337</t>
  </si>
  <si>
    <t>10.122.0750.2001.0241</t>
  </si>
  <si>
    <t>10.122.0750.2002.0247</t>
  </si>
  <si>
    <t>10.126.0750.2003.0181</t>
  </si>
  <si>
    <t>TOTAL - Vacinas &amp; Vacinação</t>
  </si>
  <si>
    <t>10.303.0006.4383.0001</t>
  </si>
  <si>
    <t>10.303.0006.4453.0001</t>
  </si>
  <si>
    <t>20000357</t>
  </si>
  <si>
    <t>20010259</t>
  </si>
  <si>
    <t>20020267</t>
  </si>
  <si>
    <t>20030201</t>
  </si>
  <si>
    <t>20040269</t>
  </si>
  <si>
    <t>20100423</t>
  </si>
  <si>
    <t>43690001</t>
  </si>
  <si>
    <t>43700001</t>
  </si>
  <si>
    <t>43720003</t>
  </si>
  <si>
    <t>43740001</t>
  </si>
  <si>
    <t>43750001</t>
  </si>
  <si>
    <t>43760001</t>
  </si>
  <si>
    <t>43800001</t>
  </si>
  <si>
    <t>43880001</t>
  </si>
  <si>
    <t>PRECATÓRIOS A PAGAR</t>
  </si>
  <si>
    <t>21012</t>
  </si>
  <si>
    <t>38462</t>
  </si>
  <si>
    <t>38532</t>
  </si>
  <si>
    <t>78352</t>
  </si>
  <si>
    <t>55692</t>
  </si>
  <si>
    <t>44562</t>
  </si>
  <si>
    <t>43802</t>
  </si>
  <si>
    <t>43762</t>
  </si>
  <si>
    <t>43722</t>
  </si>
  <si>
    <t>43712</t>
  </si>
  <si>
    <t>43682</t>
  </si>
  <si>
    <t>39112</t>
  </si>
  <si>
    <t>39072</t>
  </si>
  <si>
    <t>38822</t>
  </si>
  <si>
    <t>10.304.0010.0595</t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</si>
  <si>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</si>
  <si>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r>
      <t>Conselho</t>
    </r>
    <r>
      <rPr>
        <sz val="20"/>
        <rFont val="Arial"/>
        <family val="2"/>
      </rPr>
      <t xml:space="preserve"> Nacional de Saúde</t>
    </r>
  </si>
  <si>
    <t>00050161</t>
  </si>
  <si>
    <t>01100041</t>
  </si>
  <si>
    <t>01810431</t>
  </si>
  <si>
    <t>01820379</t>
  </si>
  <si>
    <t>20250191</t>
  </si>
  <si>
    <t>43600001</t>
  </si>
  <si>
    <t>43630001</t>
  </si>
  <si>
    <t>43860001</t>
  </si>
  <si>
    <t>38690001</t>
  </si>
  <si>
    <t>43420001</t>
  </si>
  <si>
    <t>43440001</t>
  </si>
  <si>
    <t>65010001</t>
  </si>
  <si>
    <t>39130001</t>
  </si>
  <si>
    <t>20000337</t>
  </si>
  <si>
    <t>20010241</t>
  </si>
  <si>
    <t>20020247</t>
  </si>
  <si>
    <t>20030181</t>
  </si>
  <si>
    <t>43830001</t>
  </si>
  <si>
    <t>44530001</t>
  </si>
  <si>
    <t>56020001</t>
  </si>
  <si>
    <t>56000001</t>
  </si>
  <si>
    <t>55980003</t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</si>
  <si>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</si>
  <si>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</si>
  <si>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</si>
  <si>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</si>
  <si>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20"/>
        <rFont val="Arial"/>
        <family val="2"/>
      </rPr>
      <t>Saúde Bucal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</si>
  <si>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</si>
  <si>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</si>
  <si>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</si>
  <si>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</si>
  <si>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</si>
  <si>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</si>
  <si>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t>39100003</t>
  </si>
  <si>
    <t>39110001</t>
  </si>
  <si>
    <t>39140001</t>
  </si>
  <si>
    <t>39200001</t>
  </si>
  <si>
    <t>39220001</t>
  </si>
  <si>
    <t>39540003</t>
  </si>
  <si>
    <t>39960001</t>
  </si>
  <si>
    <t>39970001</t>
  </si>
  <si>
    <t>39980001</t>
  </si>
  <si>
    <t>42910001</t>
  </si>
  <si>
    <t>42940001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</si>
  <si>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</si>
  <si>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>Contribuição ao Centro Lat. Amer. e do Caribe -</t>
    </r>
    <r>
      <rPr>
        <b/>
        <sz val="20"/>
        <rFont val="Arial"/>
        <family val="2"/>
      </rPr>
      <t>BIREME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</si>
  <si>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</si>
  <si>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</si>
  <si>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</si>
  <si>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</si>
  <si>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</si>
  <si>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</si>
  <si>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</si>
  <si>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</si>
  <si>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</si>
  <si>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COORDENAÇÃO DE ACOMPANHAMENTO E AVALIAÇÃO</t>
  </si>
  <si>
    <t>10.301.0021.4371.0002</t>
  </si>
  <si>
    <t>10.302.0004.4525.0002/0626</t>
  </si>
  <si>
    <t>10.302.0004.5776.0018/1672</t>
  </si>
  <si>
    <t>10.303.0005.5569.0004</t>
  </si>
  <si>
    <t>10.302.0023.2101.0002</t>
  </si>
  <si>
    <t>10.301.0001.4456.0006/0030</t>
  </si>
  <si>
    <t>10.301.0003.3878.0002/0012</t>
  </si>
  <si>
    <t>10.128.0004.3853.0006/0008</t>
  </si>
  <si>
    <t>10.244.0004.4372.0002/0020</t>
  </si>
  <si>
    <t>10.301.0004.3846.0006</t>
  </si>
  <si>
    <t>10.303.0005.4368.0034/0068</t>
  </si>
  <si>
    <t>10.303.0005.7835.0006</t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</si>
  <si>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</si>
  <si>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</si>
  <si>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</si>
  <si>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</si>
  <si>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</si>
  <si>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</si>
  <si>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</si>
  <si>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</si>
  <si>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</si>
  <si>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</si>
  <si>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</si>
  <si>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</si>
  <si>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</si>
  <si>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</si>
  <si>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</si>
  <si>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</si>
  <si>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</si>
  <si>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</si>
  <si>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</si>
  <si>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</si>
  <si>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</si>
  <si>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</si>
  <si>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</si>
  <si>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</si>
  <si>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</si>
  <si>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10.302.0004.1867</t>
  </si>
  <si>
    <r>
      <t>Impl. Apar. e  Adequação da Rede do SUS -</t>
    </r>
    <r>
      <rPr>
        <b/>
        <sz val="20"/>
        <rFont val="Arial"/>
        <family val="2"/>
      </rPr>
      <t xml:space="preserve"> REFORSUS</t>
    </r>
  </si>
  <si>
    <t>10.302.0004.1823.0009/4470</t>
  </si>
  <si>
    <t>TOTAL - Emendas Nominativas</t>
  </si>
  <si>
    <t>10.302.0004.1837</t>
  </si>
  <si>
    <t>10.302.0004.3863.0045</t>
  </si>
  <si>
    <t>10.365.0100.2010.0423</t>
  </si>
  <si>
    <r>
      <t xml:space="preserve">Estudos e Pesq. sobre </t>
    </r>
    <r>
      <rPr>
        <b/>
        <sz val="20"/>
        <rFont val="Arial"/>
        <family val="2"/>
      </rPr>
      <t>Saúde do Portador de Deficiência</t>
    </r>
  </si>
  <si>
    <t>10.571.0001.7839.0001</t>
  </si>
  <si>
    <t>10.306.0008.0357.0001</t>
  </si>
  <si>
    <r>
      <t xml:space="preserve">Assist. Fin. A Família Compl. Renda - </t>
    </r>
    <r>
      <rPr>
        <b/>
        <sz val="20"/>
        <rFont val="Arial"/>
        <family val="2"/>
      </rPr>
      <t>BOLSA ALIMENTAÇÃO</t>
    </r>
  </si>
  <si>
    <t>01810451</t>
  </si>
  <si>
    <t>01820399</t>
  </si>
  <si>
    <t>20250225</t>
  </si>
  <si>
    <t>43010001</t>
  </si>
  <si>
    <t>43020003</t>
  </si>
  <si>
    <t>43020005</t>
  </si>
  <si>
    <t>43020007</t>
  </si>
  <si>
    <t>43020013</t>
  </si>
  <si>
    <t>02180001</t>
  </si>
  <si>
    <t>02190001</t>
  </si>
  <si>
    <t>02200001</t>
  </si>
  <si>
    <t>02210001</t>
  </si>
  <si>
    <t>02840229</t>
  </si>
  <si>
    <t>03570001</t>
  </si>
  <si>
    <t>TOTAL - Erradicação do Aedes Aegypti</t>
  </si>
  <si>
    <t>10.305.0015.5598.0003</t>
  </si>
  <si>
    <t>TOTAL - VIGISUS</t>
  </si>
  <si>
    <t>10.305.0013.3994.0001</t>
  </si>
  <si>
    <r>
      <t xml:space="preserve">Estrut. do Sistema Nac. Vig. Em Saúde - </t>
    </r>
    <r>
      <rPr>
        <b/>
        <sz val="20"/>
        <rFont val="Arial"/>
        <family val="2"/>
      </rPr>
      <t>VIGISUS</t>
    </r>
  </si>
  <si>
    <t>TOTAL - Controle de Endemias</t>
  </si>
  <si>
    <t>10.301.0014.4329.0001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</si>
  <si>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</si>
  <si>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t>10.305.0002.4317.0001</t>
  </si>
  <si>
    <t>10.305.0002.4318.0001</t>
  </si>
  <si>
    <r>
      <t xml:space="preserve">Controle de </t>
    </r>
    <r>
      <rPr>
        <b/>
        <sz val="20"/>
        <rFont val="Arial"/>
        <family val="2"/>
      </rPr>
      <t>Zoonoses</t>
    </r>
  </si>
  <si>
    <t>10.511.0002.3921.0001</t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</si>
  <si>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</si>
  <si>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t>10.511.0014.3883.0001</t>
  </si>
  <si>
    <r>
      <t xml:space="preserve">Drenagem em </t>
    </r>
    <r>
      <rPr>
        <b/>
        <sz val="20"/>
        <rFont val="Arial"/>
        <family val="2"/>
      </rPr>
      <t>Áreas Endêmicas de Malária</t>
    </r>
  </si>
  <si>
    <t>TOTAL - Organismos Internacionais</t>
  </si>
  <si>
    <t>TOTAL - Reaparelhamento de Unidades</t>
  </si>
  <si>
    <t>TOTAL - REFORSUS</t>
  </si>
  <si>
    <t>Atend.à Saúde em Distritos Sanit. Esp. Indígenas</t>
  </si>
  <si>
    <t>10.511.0150.3913.0001</t>
  </si>
  <si>
    <t>78290001</t>
  </si>
  <si>
    <t>78310001</t>
  </si>
  <si>
    <t>78330001</t>
  </si>
  <si>
    <t>78350001</t>
  </si>
  <si>
    <t>78390001</t>
  </si>
  <si>
    <t>78410001</t>
  </si>
  <si>
    <t>43020001</t>
  </si>
  <si>
    <t>43020011</t>
  </si>
  <si>
    <t>43020015</t>
  </si>
  <si>
    <t>43020021</t>
  </si>
  <si>
    <t>43020023</t>
  </si>
  <si>
    <t>43020029</t>
  </si>
  <si>
    <t>02830143</t>
  </si>
  <si>
    <t xml:space="preserve">38850001  </t>
  </si>
  <si>
    <t>39930001</t>
  </si>
  <si>
    <t>38870001</t>
  </si>
  <si>
    <t>55160001</t>
  </si>
  <si>
    <t>39460001</t>
  </si>
  <si>
    <t>39150001</t>
  </si>
  <si>
    <t xml:space="preserve">                                     </t>
  </si>
  <si>
    <t>DENOMINAÇÃO</t>
  </si>
  <si>
    <t>Em R$ 1,00</t>
  </si>
  <si>
    <t>FUNCIONAL</t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</si>
  <si>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</si>
  <si>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</si>
  <si>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</si>
  <si>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t>10.302.0007.1816</t>
  </si>
  <si>
    <r>
      <t xml:space="preserve">Impl., Apar. e Adeq. Unid. </t>
    </r>
    <r>
      <rPr>
        <b/>
        <sz val="20"/>
        <rFont val="Arial"/>
        <family val="2"/>
      </rPr>
      <t>Hematologia e Hemoterapia</t>
    </r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</si>
  <si>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</si>
  <si>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</si>
  <si>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</si>
  <si>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</si>
  <si>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</si>
  <si>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</si>
  <si>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</si>
  <si>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</si>
  <si>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</si>
  <si>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</si>
  <si>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</si>
  <si>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</si>
  <si>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</si>
  <si>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</si>
  <si>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</si>
  <si>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</si>
  <si>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</si>
  <si>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</si>
  <si>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 xml:space="preserve">10.301.0016.3885.0001  </t>
  </si>
  <si>
    <t xml:space="preserve">10.128.0021.7841 </t>
  </si>
  <si>
    <t>10.573.0007.3946.0001</t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</si>
  <si>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</si>
  <si>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t>PROGR. AGENTES COMUNIT. SAÚDE - PACS/PSF</t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</si>
  <si>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</si>
  <si>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</si>
  <si>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</si>
  <si>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</si>
  <si>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</si>
  <si>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</si>
  <si>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</si>
  <si>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</si>
  <si>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</si>
  <si>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Testes p/ Laboratórios</t>
    </r>
    <r>
      <rPr>
        <sz val="20"/>
        <rFont val="Arial"/>
        <family val="2"/>
      </rPr>
      <t xml:space="preserve"> Diagnóstico - DST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</si>
  <si>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</si>
  <si>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</si>
  <si>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</si>
  <si>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44560001</t>
  </si>
  <si>
    <t>45300001</t>
  </si>
  <si>
    <t>45600003</t>
  </si>
  <si>
    <t>45720117</t>
  </si>
  <si>
    <t>45860001</t>
  </si>
  <si>
    <t>53950001</t>
  </si>
  <si>
    <t>55180001</t>
  </si>
  <si>
    <t>20040305</t>
  </si>
  <si>
    <t>UNIDADE: Fundação Nacional de Saúde</t>
  </si>
  <si>
    <t>EM R$ 1,00</t>
  </si>
  <si>
    <t>POSIÇÃO: AGOSTO / 2003 ( Atualizada até 29/08/2003 )</t>
  </si>
  <si>
    <t>09.272.0089.0181.0431</t>
  </si>
  <si>
    <t>09.272.0089.0182.0379</t>
  </si>
  <si>
    <t>DE / PARA RESTOS A PAGAR- 2001 A SEREM PAGOS EM 2003</t>
  </si>
  <si>
    <t>DE / PARA RESTOS A PAGAR - 2001 A SEREM PAGOS EM 2003</t>
  </si>
  <si>
    <t>EXECUÇÃO DE RESTOS A PAGAR - 2001 A SEREM PAGOS EM 2003</t>
  </si>
  <si>
    <t>10.122.0750.2025.0191</t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</si>
  <si>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</si>
  <si>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</si>
  <si>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</si>
  <si>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Capacitação de Recursos Humanos</t>
    </r>
    <r>
      <rPr>
        <sz val="20"/>
        <rFont val="Arial"/>
        <family val="2"/>
      </rPr>
      <t xml:space="preserve"> para o SUS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</si>
  <si>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</si>
  <si>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</si>
  <si>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</si>
  <si>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</si>
  <si>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</si>
  <si>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</si>
  <si>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</si>
  <si>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</si>
  <si>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</si>
  <si>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</si>
  <si>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</si>
  <si>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</si>
  <si>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</si>
  <si>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</si>
  <si>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</si>
  <si>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</si>
  <si>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</si>
  <si>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</si>
  <si>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</si>
  <si>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</si>
  <si>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Insulina</t>
    </r>
    <r>
      <rPr>
        <sz val="20"/>
        <rFont val="Arial"/>
        <family val="2"/>
      </rPr>
      <t xml:space="preserve"> e correlatos p/ </t>
    </r>
    <r>
      <rPr>
        <b/>
        <sz val="20"/>
        <rFont val="Arial"/>
        <family val="2"/>
      </rPr>
      <t>Diabetes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</si>
  <si>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Medic. - </t>
    </r>
    <r>
      <rPr>
        <b/>
        <sz val="20"/>
        <rFont val="Arial"/>
        <family val="2"/>
      </rPr>
      <t xml:space="preserve">Tuberculose e Outras </t>
    </r>
  </si>
  <si>
    <r>
      <t xml:space="preserve">Aquis. e Distr. Fatores Coag. p/ </t>
    </r>
    <r>
      <rPr>
        <b/>
        <sz val="20"/>
        <rFont val="Arial"/>
        <family val="2"/>
      </rPr>
      <t>pacientes Hemofílicos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</si>
  <si>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</si>
  <si>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t>10.302.0004.1823</t>
  </si>
  <si>
    <t>43240001</t>
  </si>
  <si>
    <t>43270003</t>
  </si>
  <si>
    <t>43280001</t>
  </si>
  <si>
    <t>43370001</t>
  </si>
  <si>
    <t>43660001</t>
  </si>
  <si>
    <t>43670001</t>
  </si>
  <si>
    <t>43680001</t>
  </si>
  <si>
    <t>10.511.0119.3859 (PRÓPRIOS)</t>
  </si>
  <si>
    <t>10.511.0119.3860 (PRÓPRIOS)</t>
  </si>
  <si>
    <t>10.511.0119.3861 (PRÓPRIOS)</t>
  </si>
  <si>
    <t>10.511.0119.3984 (PRÓPRIOS)</t>
  </si>
  <si>
    <t>10.126.0013.3992.0001</t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</si>
  <si>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</si>
  <si>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t>10.126.0013.4382.0001</t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</si>
  <si>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</si>
  <si>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t>10.128.0791.4572.0135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</si>
  <si>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</si>
  <si>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Pagamento de </t>
    </r>
    <r>
      <rPr>
        <b/>
        <sz val="20"/>
        <rFont val="Arial"/>
        <family val="2"/>
      </rPr>
      <t>Pensões</t>
    </r>
    <r>
      <rPr>
        <sz val="20"/>
        <rFont val="Arial"/>
        <family val="2"/>
      </rPr>
      <t xml:space="preserve"> - Servidores Civis</t>
    </r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</si>
  <si>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</si>
  <si>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</si>
  <si>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Raphael de Paula Souza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</si>
  <si>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</si>
  <si>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</si>
  <si>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</si>
  <si>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Andaraí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</si>
  <si>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</si>
  <si>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</si>
  <si>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Prod., Aquis. E Distrib.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DST / AIDS</t>
    </r>
  </si>
  <si>
    <t>SALDO A PAGAR</t>
  </si>
  <si>
    <t>A LIQUIDAR</t>
  </si>
  <si>
    <t>TOTAL</t>
  </si>
  <si>
    <t>CANCELADOS</t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</si>
  <si>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</si>
  <si>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</si>
  <si>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t>42950001</t>
  </si>
  <si>
    <t>42970003</t>
  </si>
  <si>
    <t>42980003</t>
  </si>
  <si>
    <t>42990001</t>
  </si>
  <si>
    <t>43020009</t>
  </si>
  <si>
    <t>43020019</t>
  </si>
  <si>
    <t>43020025</t>
  </si>
  <si>
    <t>39270001</t>
  </si>
  <si>
    <t>39280001</t>
  </si>
  <si>
    <t>39290001</t>
  </si>
  <si>
    <t>39320001</t>
  </si>
  <si>
    <t>39340001</t>
  </si>
  <si>
    <t>39360001</t>
  </si>
  <si>
    <t>39410001</t>
  </si>
  <si>
    <t>39430003</t>
  </si>
  <si>
    <t>39440001</t>
  </si>
  <si>
    <t>39450001</t>
  </si>
  <si>
    <t>39470001</t>
  </si>
  <si>
    <t>39480001</t>
  </si>
  <si>
    <t>39490001</t>
  </si>
  <si>
    <t>39510001</t>
  </si>
  <si>
    <t>TOTAL - Saneamento Básico ( DEMAIS AÇÕES )</t>
  </si>
  <si>
    <r>
      <t xml:space="preserve">Estudos e Pesquisas sobre </t>
    </r>
    <r>
      <rPr>
        <b/>
        <sz val="20"/>
        <rFont val="Arial"/>
        <family val="2"/>
      </rPr>
      <t>Saúde do Idoso</t>
    </r>
  </si>
  <si>
    <t>39170001</t>
  </si>
  <si>
    <t>39230001</t>
  </si>
  <si>
    <t>45252</t>
  </si>
  <si>
    <t>57762</t>
  </si>
  <si>
    <t>18232</t>
  </si>
  <si>
    <t>RESTOS A PAGAR</t>
  </si>
  <si>
    <t>INSCRITOS</t>
  </si>
  <si>
    <t>PAGOS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</si>
  <si>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</si>
  <si>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r>
      <t xml:space="preserve">PAB p/ a Saúde da Família - </t>
    </r>
    <r>
      <rPr>
        <b/>
        <sz val="20"/>
        <rFont val="Arial"/>
        <family val="2"/>
      </rPr>
      <t>PACS / PSF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</si>
  <si>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</si>
  <si>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</si>
  <si>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</si>
  <si>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</si>
  <si>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</si>
  <si>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</si>
  <si>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</si>
  <si>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</si>
  <si>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PAB p/ Ações de </t>
    </r>
    <r>
      <rPr>
        <b/>
        <sz val="20"/>
        <rFont val="Arial"/>
        <family val="2"/>
      </rPr>
      <t>Vigilância Sanitária</t>
    </r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</si>
  <si>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</si>
  <si>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r>
      <t xml:space="preserve">Erradic. </t>
    </r>
    <r>
      <rPr>
        <b/>
        <sz val="20"/>
        <rFont val="Arial"/>
        <family val="2"/>
      </rPr>
      <t>Aedes Aegypti</t>
    </r>
    <r>
      <rPr>
        <sz val="20"/>
        <rFont val="Arial"/>
        <family val="2"/>
      </rPr>
      <t xml:space="preserve"> p/ Prev. e Controle da Dengue</t>
    </r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</si>
  <si>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</si>
  <si>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</si>
  <si>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</si>
  <si>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</si>
  <si>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</si>
  <si>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</si>
  <si>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</si>
  <si>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>Auto-Suficiência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</si>
  <si>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</si>
  <si>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</si>
  <si>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</si>
  <si>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</si>
  <si>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</si>
  <si>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</si>
  <si>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</si>
  <si>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</si>
  <si>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</si>
  <si>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</si>
  <si>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</si>
  <si>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</si>
  <si>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</si>
  <si>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</si>
  <si>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</si>
  <si>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t>10.571.0012.4386.0001</t>
  </si>
  <si>
    <r>
      <t xml:space="preserve">Pesquisas do </t>
    </r>
    <r>
      <rPr>
        <b/>
        <sz val="20"/>
        <rFont val="Arial"/>
        <family val="2"/>
      </rPr>
      <t>Instituto Evandro Chagas</t>
    </r>
  </si>
  <si>
    <t>28.846.0901.0005.0161</t>
  </si>
  <si>
    <t>TOTAL - Manutenção de Unidades Operacionais</t>
  </si>
  <si>
    <t>TOTAL - Manutenção de Unidades Indígenas</t>
  </si>
  <si>
    <t>10.302.0150.3869.0001</t>
  </si>
  <si>
    <t>Impl.,Mod.e adeq. De Unid.Saúde Pop. Indígena</t>
  </si>
  <si>
    <t>10.302.0150.4342.0001</t>
  </si>
  <si>
    <r>
      <t xml:space="preserve">Func. Unid. Saúde p/ Atend. a </t>
    </r>
    <r>
      <rPr>
        <b/>
        <sz val="20"/>
        <rFont val="Arial"/>
        <family val="2"/>
      </rPr>
      <t>População Indígena</t>
    </r>
  </si>
  <si>
    <t>10.302.0150.4344.0001</t>
  </si>
  <si>
    <r>
      <t xml:space="preserve">Funcionamento dos </t>
    </r>
    <r>
      <rPr>
        <b/>
        <sz val="20"/>
        <rFont val="Arial"/>
        <family val="2"/>
      </rPr>
      <t>Distritos Sanitários Indígenas</t>
    </r>
  </si>
  <si>
    <t>TOTAL  -  PRECATÓRIOS A PAGAR</t>
  </si>
  <si>
    <t>TOTAL  -  EXCLUSIVE PESSOAL E PRECATÓRIOS</t>
  </si>
  <si>
    <t>TOTAL - Vigilância Sanitária</t>
  </si>
  <si>
    <t>10.303.0005.0593</t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</si>
  <si>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</si>
  <si>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</si>
  <si>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</si>
  <si>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</si>
  <si>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</si>
  <si>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</si>
  <si>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</si>
  <si>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</si>
  <si>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</si>
  <si>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</si>
  <si>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</si>
  <si>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</si>
  <si>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</si>
  <si>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</si>
  <si>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</si>
  <si>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</si>
  <si>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</si>
  <si>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</si>
  <si>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</si>
  <si>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</si>
  <si>
    <t>10.302.0150.6501.0001</t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</si>
  <si>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</si>
  <si>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</si>
  <si>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</si>
  <si>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</si>
  <si>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</si>
  <si>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</si>
  <si>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</si>
  <si>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</si>
  <si>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</si>
  <si>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TOTAL - Pioneiras Sociais</t>
  </si>
  <si>
    <t>10.302.0023.4299.0001</t>
  </si>
  <si>
    <t>10.301.0021.3879.0001</t>
  </si>
  <si>
    <t>TOTAL - Comunicação Social</t>
  </si>
  <si>
    <t>TOTAL - DATASUS</t>
  </si>
  <si>
    <t>10.126.0016.4388.0001</t>
  </si>
  <si>
    <t>TOTAL - Incentivo para Controle de Endemias</t>
  </si>
  <si>
    <t>TOTAL - Sangue e Hemoderivados</t>
  </si>
  <si>
    <t>10.305.0002.0597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</si>
  <si>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</si>
  <si>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</si>
  <si>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</si>
  <si>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</si>
  <si>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</si>
  <si>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</si>
  <si>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</si>
  <si>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</si>
  <si>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</si>
  <si>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</si>
  <si>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</si>
  <si>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</si>
  <si>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</si>
  <si>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</si>
  <si>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</si>
  <si>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</si>
  <si>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</si>
  <si>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</si>
  <si>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10.301.0018.0591.0001</t>
  </si>
  <si>
    <t>10.126.0016.4380.0002/0004</t>
  </si>
  <si>
    <t>10.301.0017.4376.0004</t>
  </si>
  <si>
    <t>10.302.0018.3911.0004/0022</t>
  </si>
  <si>
    <t>10.301.0021.3879.0010/0012</t>
  </si>
  <si>
    <t>10.243.0026.3907.0002</t>
  </si>
  <si>
    <t>10.242.0065.3882.0002</t>
  </si>
  <si>
    <r>
      <t xml:space="preserve">Fitoterapia </t>
    </r>
    <r>
      <rPr>
        <sz val="20"/>
        <rFont val="Arial"/>
        <family val="2"/>
      </rPr>
      <t>em Saúde Pública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</si>
  <si>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</si>
  <si>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</si>
  <si>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Conferência </t>
    </r>
    <r>
      <rPr>
        <sz val="20"/>
        <rFont val="Arial"/>
        <family val="2"/>
      </rPr>
      <t>Nacional de Saúde</t>
    </r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</si>
  <si>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</si>
  <si>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t>05910001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</si>
  <si>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</si>
  <si>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</si>
  <si>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</si>
  <si>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</si>
  <si>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</si>
  <si>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</si>
  <si>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</si>
  <si>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</si>
  <si>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</si>
  <si>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</si>
  <si>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</si>
  <si>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</si>
  <si>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</si>
  <si>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</si>
  <si>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</si>
  <si>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</si>
  <si>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</si>
  <si>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</si>
  <si>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</si>
  <si>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</si>
  <si>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</si>
  <si>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</si>
  <si>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</si>
  <si>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</si>
  <si>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</si>
  <si>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</si>
  <si>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</si>
  <si>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</si>
  <si>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</si>
  <si>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</si>
  <si>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</si>
  <si>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r>
      <t xml:space="preserve">Aquis., Acondic. e Distribuição de </t>
    </r>
    <r>
      <rPr>
        <b/>
        <sz val="20"/>
        <rFont val="Arial"/>
        <family val="2"/>
      </rPr>
      <t>Imunobiológicos</t>
    </r>
  </si>
  <si>
    <t>10.303.0027.5602.0001</t>
  </si>
  <si>
    <t>10.303.0066.5600.0001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</si>
  <si>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</si>
  <si>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</si>
  <si>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r>
      <t>Comunicação</t>
    </r>
    <r>
      <rPr>
        <sz val="20"/>
        <rFont val="Arial"/>
        <family val="2"/>
      </rPr>
      <t xml:space="preserve"> de Governo</t>
    </r>
  </si>
  <si>
    <t>TOTAL - Saneamento Básico ( PROJETO ALVORADA )</t>
  </si>
  <si>
    <t>10.511.0119.3859  (PRÓPRIOS)</t>
  </si>
  <si>
    <t>10.511.0119.3859  (EMENDAS)</t>
  </si>
  <si>
    <t>10.511.0119.3860  (PRÓPRIOS)</t>
  </si>
  <si>
    <t>10.511.0119.3860  (EMENDAS)</t>
  </si>
  <si>
    <t>10.511.0119.3861  (PRÓPRIOS)</t>
  </si>
  <si>
    <t>10.511.0119.3861  (EMENDAS)</t>
  </si>
  <si>
    <t>10.511.0119.5528  (EMENDAS)</t>
  </si>
  <si>
    <t>10.301.0100.2004.0269</t>
  </si>
  <si>
    <t>10.306.0100.2012.0441</t>
  </si>
  <si>
    <t>10.331.0100.2011.0441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</si>
  <si>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</si>
  <si>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</si>
  <si>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</si>
  <si>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</si>
  <si>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</si>
  <si>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</si>
  <si>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</si>
  <si>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</si>
  <si>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</si>
  <si>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</si>
  <si>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</si>
  <si>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</si>
  <si>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</si>
  <si>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</si>
  <si>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</si>
  <si>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</si>
  <si>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</si>
  <si>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</si>
  <si>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</si>
  <si>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Impl. Apar. e Adeq. das Unidades do SUS</t>
  </si>
  <si>
    <t>10.363.0009.7829</t>
  </si>
  <si>
    <t>10.363.0009.7831</t>
  </si>
  <si>
    <t>10.303.0005.7835</t>
  </si>
  <si>
    <t>10.302.0011.7833</t>
  </si>
  <si>
    <t>10.302.0004.3863</t>
  </si>
  <si>
    <t>10.302.0004.3868</t>
  </si>
  <si>
    <t>Modern.e Adequação de Unidades de saúde do SUS</t>
  </si>
  <si>
    <t>10.303.0004.3865</t>
  </si>
  <si>
    <t>10.302.0004.3870</t>
  </si>
  <si>
    <t>Modern.e Adequação de Laboratórios Farmacêuticos</t>
  </si>
  <si>
    <t>10.302.0004.3923</t>
  </si>
  <si>
    <t>10.302.0004.3917</t>
  </si>
  <si>
    <t>Moder. E Adequação da Rede de Serv. Do SUS</t>
  </si>
  <si>
    <t>38940001</t>
  </si>
  <si>
    <t>38970003</t>
  </si>
  <si>
    <t>38980001</t>
  </si>
  <si>
    <t>39000001</t>
  </si>
  <si>
    <t>39010001</t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</si>
  <si>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</si>
  <si>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</si>
  <si>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</si>
  <si>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</si>
  <si>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</si>
  <si>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</si>
  <si>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</si>
  <si>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t>38832</t>
  </si>
  <si>
    <t>39212</t>
  </si>
  <si>
    <t>39842</t>
  </si>
  <si>
    <t>43822</t>
  </si>
  <si>
    <t>55282</t>
  </si>
  <si>
    <t>38594</t>
  </si>
  <si>
    <t>38604</t>
  </si>
  <si>
    <t>38614</t>
  </si>
  <si>
    <t>55284</t>
  </si>
  <si>
    <t>58662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</si>
  <si>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</si>
  <si>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</si>
  <si>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</si>
  <si>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</si>
  <si>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</si>
  <si>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</si>
  <si>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</si>
  <si>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</si>
  <si>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</si>
  <si>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</si>
  <si>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</si>
  <si>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</si>
  <si>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</si>
  <si>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</si>
  <si>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</si>
  <si>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</si>
  <si>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</si>
  <si>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</si>
  <si>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</si>
  <si>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</si>
  <si>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</si>
  <si>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</si>
  <si>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</si>
  <si>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</si>
  <si>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</si>
  <si>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</si>
  <si>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</si>
  <si>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</si>
  <si>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TOTAL - PAB</t>
  </si>
  <si>
    <t>TOTAL - PACS / PSF</t>
  </si>
  <si>
    <t>TOTAL - Materno-Infantil</t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</si>
  <si>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</si>
  <si>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</si>
  <si>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Est. Comp. Aval. </t>
    </r>
    <r>
      <rPr>
        <b/>
        <sz val="20"/>
        <rFont val="Arial"/>
        <family val="2"/>
      </rPr>
      <t>Impacto Formas Gestão</t>
    </r>
    <r>
      <rPr>
        <sz val="20"/>
        <rFont val="Arial"/>
        <family val="2"/>
      </rPr>
      <t xml:space="preserve"> c/ At. Básica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</si>
  <si>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</si>
  <si>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Est. Desc. Ações </t>
    </r>
    <r>
      <rPr>
        <b/>
        <sz val="20"/>
        <rFont val="Arial"/>
        <family val="2"/>
      </rPr>
      <t>Vig. San. Epid. e Amb.</t>
    </r>
    <r>
      <rPr>
        <sz val="20"/>
        <rFont val="Arial"/>
        <family val="2"/>
      </rPr>
      <t xml:space="preserve"> P/ Est. E Mun.</t>
    </r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</si>
  <si>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</si>
  <si>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</si>
  <si>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</si>
  <si>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</si>
  <si>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</si>
  <si>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</si>
  <si>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</si>
  <si>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</si>
  <si>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</si>
  <si>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t>39020001</t>
  </si>
  <si>
    <t>39030001</t>
  </si>
  <si>
    <t>39060001</t>
  </si>
  <si>
    <t>39070001</t>
  </si>
  <si>
    <t>39090001</t>
  </si>
  <si>
    <t>38720001</t>
  </si>
  <si>
    <t>38780003</t>
  </si>
  <si>
    <t>38790001</t>
  </si>
  <si>
    <t>38800003</t>
  </si>
  <si>
    <t>38810001</t>
  </si>
  <si>
    <t>38820001</t>
  </si>
  <si>
    <t>38860001</t>
  </si>
  <si>
    <t>38880001</t>
  </si>
  <si>
    <t>38900001</t>
  </si>
  <si>
    <t>38910001</t>
  </si>
  <si>
    <t>38920001</t>
  </si>
  <si>
    <t>38930001</t>
  </si>
  <si>
    <t>10.573.0005.3928.0001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</si>
  <si>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</si>
  <si>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</si>
  <si>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</si>
  <si>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</si>
  <si>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</si>
  <si>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</si>
  <si>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</si>
  <si>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</si>
  <si>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</si>
  <si>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</si>
  <si>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</si>
  <si>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</si>
  <si>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10.304.0022.4337.0001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</si>
</sst>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  <numFmt numFmtId="207" formatCode="_(* #,##0.0000_);_(* \(#,##0.00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6"/>
      <name val="Comic Sans MS"/>
      <family val="4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28"/>
      <color indexed="10"/>
      <name val="Comic Sans MS"/>
      <family val="4"/>
    </font>
    <font>
      <b/>
      <sz val="28"/>
      <color indexed="10"/>
      <name val="Comic Sans MS"/>
      <family val="4"/>
    </font>
    <font>
      <b/>
      <i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0"/>
    </font>
    <font>
      <b/>
      <sz val="36"/>
      <color indexed="10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9"/>
        <bgColor indexed="9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6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1" fontId="9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49" fontId="9" fillId="0" borderId="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0" fontId="11" fillId="2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171" fontId="9" fillId="0" borderId="0" xfId="21" applyNumberFormat="1" applyFont="1" applyAlignment="1">
      <alignment/>
    </xf>
    <xf numFmtId="171" fontId="6" fillId="0" borderId="0" xfId="21" applyNumberFormat="1" applyFont="1" applyAlignment="1">
      <alignment/>
    </xf>
    <xf numFmtId="171" fontId="4" fillId="0" borderId="0" xfId="21" applyNumberFormat="1" applyFont="1" applyBorder="1" applyAlignment="1">
      <alignment horizontal="center"/>
    </xf>
    <xf numFmtId="171" fontId="4" fillId="0" borderId="0" xfId="21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22" fillId="0" borderId="0" xfId="0" applyFont="1" applyAlignment="1">
      <alignment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6" fillId="0" borderId="0" xfId="19">
      <alignment/>
      <protection/>
    </xf>
    <xf numFmtId="0" fontId="31" fillId="0" borderId="0" xfId="19" applyFont="1">
      <alignment/>
      <protection/>
    </xf>
    <xf numFmtId="0" fontId="33" fillId="0" borderId="0" xfId="19" applyFont="1" applyAlignment="1">
      <alignment horizontal="centerContinuous"/>
      <protection/>
    </xf>
    <xf numFmtId="0" fontId="34" fillId="0" borderId="0" xfId="19" applyFont="1" applyAlignment="1">
      <alignment horizontal="centerContinuous"/>
      <protection/>
    </xf>
    <xf numFmtId="0" fontId="35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6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7" fillId="0" borderId="0" xfId="19" applyFont="1" applyAlignment="1">
      <alignment/>
      <protection/>
    </xf>
    <xf numFmtId="0" fontId="26" fillId="0" borderId="0" xfId="19" applyAlignment="1">
      <alignment/>
      <protection/>
    </xf>
    <xf numFmtId="3" fontId="38" fillId="0" borderId="0" xfId="19" applyNumberFormat="1" applyFont="1" applyAlignment="1">
      <alignment/>
      <protection/>
    </xf>
    <xf numFmtId="0" fontId="39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27" fillId="0" borderId="0" xfId="19" applyFont="1" applyBorder="1" applyAlignment="1">
      <alignment horizontal="right"/>
      <protection/>
    </xf>
    <xf numFmtId="0" fontId="26" fillId="3" borderId="0" xfId="19" applyFont="1" applyFill="1" applyBorder="1">
      <alignment/>
      <protection/>
    </xf>
    <xf numFmtId="3" fontId="48" fillId="0" borderId="2" xfId="19" applyNumberFormat="1" applyFont="1" applyBorder="1">
      <alignment/>
      <protection/>
    </xf>
    <xf numFmtId="38" fontId="49" fillId="0" borderId="0" xfId="23" applyNumberFormat="1" applyFont="1" applyBorder="1" applyAlignment="1">
      <alignment horizontal="center"/>
    </xf>
    <xf numFmtId="38" fontId="23" fillId="0" borderId="0" xfId="23" applyNumberFormat="1" applyFont="1" applyBorder="1" applyAlignment="1">
      <alignment/>
    </xf>
    <xf numFmtId="38" fontId="50" fillId="0" borderId="0" xfId="23" applyNumberFormat="1" applyFont="1" applyBorder="1" applyAlignment="1">
      <alignment/>
    </xf>
    <xf numFmtId="0" fontId="35" fillId="0" borderId="0" xfId="19" applyFont="1">
      <alignment/>
      <protection/>
    </xf>
    <xf numFmtId="0" fontId="42" fillId="0" borderId="0" xfId="19" applyFont="1">
      <alignment/>
      <protection/>
    </xf>
    <xf numFmtId="3" fontId="26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2" fillId="0" borderId="0" xfId="19" applyNumberFormat="1" applyFont="1">
      <alignment/>
      <protection/>
    </xf>
    <xf numFmtId="0" fontId="26" fillId="0" borderId="0" xfId="19" applyFont="1">
      <alignment/>
      <protection/>
    </xf>
    <xf numFmtId="2" fontId="26" fillId="0" borderId="0" xfId="19" applyNumberFormat="1" applyFont="1">
      <alignment/>
      <protection/>
    </xf>
    <xf numFmtId="0" fontId="30" fillId="0" borderId="0" xfId="19" applyFont="1">
      <alignment/>
      <protection/>
    </xf>
    <xf numFmtId="0" fontId="26" fillId="3" borderId="16" xfId="19" applyFont="1" applyFill="1" applyBorder="1">
      <alignment/>
      <protection/>
    </xf>
    <xf numFmtId="0" fontId="26" fillId="3" borderId="17" xfId="19" applyFont="1" applyFill="1" applyBorder="1">
      <alignment/>
      <protection/>
    </xf>
    <xf numFmtId="0" fontId="45" fillId="3" borderId="18" xfId="19" applyFont="1" applyFill="1" applyBorder="1">
      <alignment/>
      <protection/>
    </xf>
    <xf numFmtId="0" fontId="45" fillId="0" borderId="18" xfId="19" applyFont="1" applyBorder="1">
      <alignment/>
      <protection/>
    </xf>
    <xf numFmtId="3" fontId="48" fillId="0" borderId="19" xfId="19" applyNumberFormat="1" applyFont="1" applyBorder="1">
      <alignment/>
      <protection/>
    </xf>
    <xf numFmtId="0" fontId="45" fillId="0" borderId="20" xfId="19" applyFont="1" applyBorder="1">
      <alignment/>
      <protection/>
    </xf>
    <xf numFmtId="2" fontId="29" fillId="0" borderId="0" xfId="19" applyNumberFormat="1" applyFont="1">
      <alignment/>
      <protection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right"/>
    </xf>
    <xf numFmtId="3" fontId="19" fillId="4" borderId="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3" fontId="8" fillId="4" borderId="27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43" fillId="5" borderId="29" xfId="19" applyFont="1" applyFill="1" applyBorder="1" applyAlignment="1">
      <alignment horizontal="center"/>
      <protection/>
    </xf>
    <xf numFmtId="0" fontId="27" fillId="5" borderId="30" xfId="19" applyFont="1" applyFill="1" applyBorder="1" applyAlignment="1">
      <alignment horizontal="center" vertical="center"/>
      <protection/>
    </xf>
    <xf numFmtId="0" fontId="44" fillId="5" borderId="31" xfId="19" applyFont="1" applyFill="1" applyBorder="1" applyAlignment="1">
      <alignment horizontal="center"/>
      <protection/>
    </xf>
    <xf numFmtId="0" fontId="12" fillId="5" borderId="15" xfId="19" applyFont="1" applyFill="1" applyBorder="1" applyAlignment="1">
      <alignment horizontal="center" vertical="center"/>
      <protection/>
    </xf>
    <xf numFmtId="0" fontId="27" fillId="5" borderId="32" xfId="19" applyFont="1" applyFill="1" applyBorder="1" applyAlignment="1">
      <alignment horizontal="center" vertical="center"/>
      <protection/>
    </xf>
    <xf numFmtId="0" fontId="45" fillId="5" borderId="18" xfId="19" applyFont="1" applyFill="1" applyBorder="1">
      <alignment/>
      <protection/>
    </xf>
    <xf numFmtId="0" fontId="46" fillId="5" borderId="2" xfId="19" applyFont="1" applyFill="1" applyBorder="1" applyAlignment="1">
      <alignment/>
      <protection/>
    </xf>
    <xf numFmtId="3" fontId="47" fillId="5" borderId="2" xfId="19" applyNumberFormat="1" applyFont="1" applyFill="1" applyBorder="1">
      <alignment/>
      <protection/>
    </xf>
    <xf numFmtId="3" fontId="47" fillId="5" borderId="19" xfId="19" applyNumberFormat="1" applyFont="1" applyFill="1" applyBorder="1">
      <alignment/>
      <protection/>
    </xf>
    <xf numFmtId="3" fontId="46" fillId="5" borderId="2" xfId="19" applyNumberFormat="1" applyFont="1" applyFill="1" applyBorder="1">
      <alignment/>
      <protection/>
    </xf>
    <xf numFmtId="3" fontId="47" fillId="5" borderId="23" xfId="19" applyNumberFormat="1" applyFont="1" applyFill="1" applyBorder="1" applyAlignment="1">
      <alignment vertical="center"/>
      <protection/>
    </xf>
    <xf numFmtId="3" fontId="47" fillId="5" borderId="33" xfId="19" applyNumberFormat="1" applyFont="1" applyFill="1" applyBorder="1" applyAlignment="1">
      <alignment vertical="center"/>
      <protection/>
    </xf>
    <xf numFmtId="0" fontId="51" fillId="5" borderId="34" xfId="19" applyFont="1" applyFill="1" applyBorder="1">
      <alignment/>
      <protection/>
    </xf>
    <xf numFmtId="3" fontId="47" fillId="5" borderId="35" xfId="19" applyNumberFormat="1" applyFont="1" applyFill="1" applyBorder="1" applyAlignment="1">
      <alignment vertical="center"/>
      <protection/>
    </xf>
    <xf numFmtId="3" fontId="47" fillId="5" borderId="36" xfId="19" applyNumberFormat="1" applyFont="1" applyFill="1" applyBorder="1" applyAlignment="1">
      <alignment vertical="center"/>
      <protection/>
    </xf>
    <xf numFmtId="3" fontId="27" fillId="0" borderId="2" xfId="19" applyNumberFormat="1" applyFont="1" applyBorder="1">
      <alignment/>
      <protection/>
    </xf>
    <xf numFmtId="3" fontId="27" fillId="3" borderId="2" xfId="19" applyNumberFormat="1" applyFont="1" applyFill="1" applyBorder="1">
      <alignment/>
      <protection/>
    </xf>
    <xf numFmtId="3" fontId="27" fillId="0" borderId="37" xfId="19" applyNumberFormat="1" applyFont="1" applyBorder="1">
      <alignment/>
      <protection/>
    </xf>
    <xf numFmtId="0" fontId="54" fillId="5" borderId="38" xfId="19" applyFont="1" applyFill="1" applyBorder="1" applyAlignment="1">
      <alignment horizontal="center"/>
      <protection/>
    </xf>
    <xf numFmtId="0" fontId="54" fillId="0" borderId="0" xfId="19" applyFont="1" applyAlignment="1">
      <alignment/>
      <protection/>
    </xf>
    <xf numFmtId="0" fontId="6" fillId="4" borderId="28" xfId="0" applyFont="1" applyFill="1" applyBorder="1" applyAlignment="1">
      <alignment horizontal="center" vertical="center"/>
    </xf>
    <xf numFmtId="0" fontId="43" fillId="5" borderId="16" xfId="19" applyFont="1" applyFill="1" applyBorder="1" applyAlignment="1">
      <alignment horizontal="center"/>
      <protection/>
    </xf>
    <xf numFmtId="0" fontId="27" fillId="5" borderId="5" xfId="19" applyFont="1" applyFill="1" applyBorder="1" applyAlignment="1">
      <alignment horizontal="center" vertical="center"/>
      <protection/>
    </xf>
    <xf numFmtId="0" fontId="27" fillId="5" borderId="14" xfId="19" applyFont="1" applyFill="1" applyBorder="1" applyAlignment="1">
      <alignment horizontal="center" vertical="center"/>
      <protection/>
    </xf>
    <xf numFmtId="3" fontId="10" fillId="0" borderId="39" xfId="0" applyNumberFormat="1" applyFont="1" applyBorder="1" applyAlignment="1">
      <alignment horizontal="right"/>
    </xf>
    <xf numFmtId="0" fontId="6" fillId="4" borderId="40" xfId="0" applyFont="1" applyFill="1" applyBorder="1" applyAlignment="1">
      <alignment horizontal="center" vertical="center"/>
    </xf>
    <xf numFmtId="43" fontId="29" fillId="0" borderId="0" xfId="21" applyFont="1" applyAlignment="1">
      <alignment/>
    </xf>
    <xf numFmtId="0" fontId="16" fillId="2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2" fillId="0" borderId="0" xfId="19" applyFont="1" applyAlignment="1">
      <alignment horizontal="center"/>
      <protection/>
    </xf>
    <xf numFmtId="3" fontId="54" fillId="5" borderId="41" xfId="19" applyNumberFormat="1" applyFont="1" applyFill="1" applyBorder="1" applyAlignment="1">
      <alignment horizontal="left" vertical="center"/>
      <protection/>
    </xf>
    <xf numFmtId="3" fontId="54" fillId="5" borderId="28" xfId="19" applyNumberFormat="1" applyFont="1" applyFill="1" applyBorder="1" applyAlignment="1">
      <alignment horizontal="left" vertical="center"/>
      <protection/>
    </xf>
    <xf numFmtId="0" fontId="27" fillId="5" borderId="42" xfId="19" applyFont="1" applyFill="1" applyBorder="1" applyAlignment="1">
      <alignment horizontal="center" vertical="center"/>
      <protection/>
    </xf>
    <xf numFmtId="0" fontId="27" fillId="5" borderId="43" xfId="19" applyFont="1" applyFill="1" applyBorder="1" applyAlignment="1">
      <alignment horizontal="center" vertical="center"/>
      <protection/>
    </xf>
    <xf numFmtId="0" fontId="27" fillId="5" borderId="44" xfId="19" applyFont="1" applyFill="1" applyBorder="1" applyAlignment="1">
      <alignment horizontal="center" vertical="center"/>
      <protection/>
    </xf>
    <xf numFmtId="0" fontId="27" fillId="5" borderId="27" xfId="19" applyFont="1" applyFill="1" applyBorder="1" applyAlignment="1">
      <alignment horizontal="center" vertical="center"/>
      <protection/>
    </xf>
    <xf numFmtId="0" fontId="27" fillId="5" borderId="45" xfId="19" applyFont="1" applyFill="1" applyBorder="1" applyAlignment="1">
      <alignment horizontal="center" vertical="center"/>
      <protection/>
    </xf>
    <xf numFmtId="0" fontId="27" fillId="5" borderId="21" xfId="19" applyFont="1" applyFill="1" applyBorder="1" applyAlignment="1">
      <alignment horizontal="center" vertical="center"/>
      <protection/>
    </xf>
    <xf numFmtId="0" fontId="27" fillId="5" borderId="22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B1:J96"/>
  <sheetViews>
    <sheetView zoomScale="50" zoomScaleNormal="50" workbookViewId="0" topLeftCell="E53">
      <selection activeCell="F68" sqref="F68"/>
    </sheetView>
  </sheetViews>
  <sheetFormatPr defaultColWidth="9.140625" defaultRowHeight="12.75"/>
  <cols>
    <col min="1" max="1" width="5.421875" style="0" customWidth="1"/>
    <col min="2" max="2" width="70.7109375" style="0" customWidth="1"/>
    <col min="3" max="3" width="21.421875" style="0" hidden="1" customWidth="1"/>
    <col min="4" max="4" width="110.7109375" style="0" customWidth="1"/>
    <col min="5" max="10" width="35.7109375" style="0" customWidth="1"/>
    <col min="11" max="11" width="3.7109375" style="0" customWidth="1"/>
  </cols>
  <sheetData>
    <row r="1" spans="2:10" ht="39.75" customHeight="1">
      <c r="B1" s="22" t="s">
        <v>252</v>
      </c>
      <c r="C1" s="22"/>
      <c r="D1" s="16"/>
      <c r="E1" s="2"/>
      <c r="F1" s="2"/>
      <c r="G1" s="2"/>
      <c r="H1" s="2"/>
      <c r="I1" s="2"/>
      <c r="J1" s="5"/>
    </row>
    <row r="2" spans="2:10" ht="30" customHeight="1">
      <c r="B2" s="2"/>
      <c r="C2" s="2"/>
      <c r="D2" s="2"/>
      <c r="E2" s="2"/>
      <c r="F2" s="45"/>
      <c r="G2" s="32"/>
      <c r="H2" s="32"/>
      <c r="I2" s="32"/>
      <c r="J2" s="32"/>
    </row>
    <row r="3" spans="2:10" ht="39.75" customHeight="1">
      <c r="B3" s="146" t="s">
        <v>413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39.75" customHeight="1">
      <c r="B5" s="38" t="s">
        <v>407</v>
      </c>
      <c r="C5" s="38"/>
      <c r="D5" s="15"/>
      <c r="E5" s="7"/>
      <c r="F5" s="46"/>
      <c r="G5" s="46"/>
      <c r="H5" s="46"/>
      <c r="I5" s="46"/>
      <c r="J5" s="47"/>
    </row>
    <row r="6" spans="2:10" ht="39.75" customHeight="1">
      <c r="B6" s="38" t="s">
        <v>409</v>
      </c>
      <c r="C6" s="38"/>
      <c r="D6" s="15"/>
      <c r="E6" s="48"/>
      <c r="F6" s="46"/>
      <c r="G6" s="46"/>
      <c r="H6" s="46"/>
      <c r="I6" s="46"/>
      <c r="J6" s="47"/>
    </row>
    <row r="7" spans="2:10" ht="30" customHeight="1" thickBot="1">
      <c r="B7" s="7"/>
      <c r="C7" s="7"/>
      <c r="D7" s="7"/>
      <c r="E7" s="48"/>
      <c r="F7" s="7"/>
      <c r="G7" s="7"/>
      <c r="H7" s="7"/>
      <c r="I7" s="7"/>
      <c r="J7" s="23" t="s">
        <v>408</v>
      </c>
    </row>
    <row r="8" spans="2:10" ht="34.5" customHeight="1" thickBot="1">
      <c r="B8" s="96" t="s">
        <v>357</v>
      </c>
      <c r="C8" s="96"/>
      <c r="D8" s="96" t="s">
        <v>355</v>
      </c>
      <c r="E8" s="147" t="s">
        <v>507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508</v>
      </c>
      <c r="F9" s="150" t="s">
        <v>476</v>
      </c>
      <c r="G9" s="150" t="s">
        <v>509</v>
      </c>
      <c r="H9" s="152" t="s">
        <v>473</v>
      </c>
      <c r="I9" s="152"/>
      <c r="J9" s="153"/>
    </row>
    <row r="10" spans="2:10" ht="34.5" customHeight="1" thickBot="1">
      <c r="B10" s="97" t="s">
        <v>42</v>
      </c>
      <c r="C10" s="97"/>
      <c r="D10" s="97"/>
      <c r="E10" s="151"/>
      <c r="F10" s="151"/>
      <c r="G10" s="151"/>
      <c r="H10" s="139" t="s">
        <v>372</v>
      </c>
      <c r="I10" s="98" t="s">
        <v>474</v>
      </c>
      <c r="J10" s="98" t="s">
        <v>475</v>
      </c>
    </row>
    <row r="11" spans="2:10" ht="9.75" customHeight="1">
      <c r="B11" s="24"/>
      <c r="C11" s="25"/>
      <c r="D11" s="25"/>
      <c r="E11" s="25"/>
      <c r="F11" s="25"/>
      <c r="G11" s="25"/>
      <c r="H11" s="25"/>
      <c r="I11" s="25"/>
      <c r="J11" s="49"/>
    </row>
    <row r="12" spans="2:10" ht="39.75" customHeight="1">
      <c r="B12" s="100" t="s">
        <v>29</v>
      </c>
      <c r="C12" s="101"/>
      <c r="D12" s="102"/>
      <c r="E12" s="103">
        <f aca="true" t="shared" si="0" ref="E12:J12">SUM(E14+E16+E25+E29+E35+E40+E45+E47+E49+E55+E63+E68+E75+E79+E81+E83)</f>
        <v>530024763.41</v>
      </c>
      <c r="F12" s="103">
        <f t="shared" si="0"/>
        <v>1730120.9</v>
      </c>
      <c r="G12" s="103">
        <f t="shared" si="0"/>
        <v>102961882.04</v>
      </c>
      <c r="H12" s="103">
        <f t="shared" si="0"/>
        <v>425332760.47</v>
      </c>
      <c r="I12" s="103">
        <f t="shared" si="0"/>
        <v>0</v>
      </c>
      <c r="J12" s="104">
        <f t="shared" si="0"/>
        <v>425332760.47</v>
      </c>
    </row>
    <row r="13" spans="2:10" ht="39.75" customHeight="1">
      <c r="B13" s="100" t="s">
        <v>558</v>
      </c>
      <c r="C13" s="101"/>
      <c r="D13" s="102"/>
      <c r="E13" s="103">
        <f aca="true" t="shared" si="1" ref="E13:J13">SUM(E25+E29+E35+E40+E45+E47+E49+E55+E63+E68+E75+E79+E81+E83)</f>
        <v>504536811.97</v>
      </c>
      <c r="F13" s="103">
        <f t="shared" si="1"/>
        <v>1730120.9</v>
      </c>
      <c r="G13" s="103">
        <f t="shared" si="1"/>
        <v>102961882.04</v>
      </c>
      <c r="H13" s="103">
        <f t="shared" si="1"/>
        <v>399844809.03000003</v>
      </c>
      <c r="I13" s="103">
        <f t="shared" si="1"/>
        <v>0</v>
      </c>
      <c r="J13" s="104">
        <f t="shared" si="1"/>
        <v>399844809.03000003</v>
      </c>
    </row>
    <row r="14" spans="2:10" ht="39.75" customHeight="1">
      <c r="B14" s="100" t="s">
        <v>557</v>
      </c>
      <c r="C14" s="101"/>
      <c r="D14" s="102"/>
      <c r="E14" s="103">
        <v>25487951.44</v>
      </c>
      <c r="F14" s="103">
        <v>0</v>
      </c>
      <c r="G14" s="103">
        <v>0</v>
      </c>
      <c r="H14" s="103">
        <f>E14-F14-G14</f>
        <v>25487951.44</v>
      </c>
      <c r="I14" s="103">
        <v>0</v>
      </c>
      <c r="J14" s="104">
        <f>SUM(H14:I14)</f>
        <v>25487951.44</v>
      </c>
    </row>
    <row r="15" spans="2:10" ht="9.75" customHeight="1">
      <c r="B15" s="50"/>
      <c r="C15" s="7"/>
      <c r="D15" s="7"/>
      <c r="E15" s="7"/>
      <c r="F15" s="7"/>
      <c r="G15" s="7"/>
      <c r="H15" s="7"/>
      <c r="I15" s="7"/>
      <c r="J15" s="51"/>
    </row>
    <row r="16" spans="2:10" ht="39.75" customHeight="1">
      <c r="B16" s="105" t="s">
        <v>43</v>
      </c>
      <c r="C16" s="106"/>
      <c r="D16" s="115"/>
      <c r="E16" s="108">
        <f aca="true" t="shared" si="2" ref="E16:J16">SUM(E17:E24)</f>
        <v>0</v>
      </c>
      <c r="F16" s="108">
        <f t="shared" si="2"/>
        <v>0</v>
      </c>
      <c r="G16" s="108">
        <f t="shared" si="2"/>
        <v>0</v>
      </c>
      <c r="H16" s="108">
        <f t="shared" si="2"/>
        <v>0</v>
      </c>
      <c r="I16" s="108">
        <f t="shared" si="2"/>
        <v>0</v>
      </c>
      <c r="J16" s="109">
        <f t="shared" si="2"/>
        <v>0</v>
      </c>
    </row>
    <row r="17" spans="2:10" ht="30" customHeight="1">
      <c r="B17" s="8" t="s">
        <v>410</v>
      </c>
      <c r="C17" s="43" t="s">
        <v>199</v>
      </c>
      <c r="D17" s="9" t="s">
        <v>10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f aca="true" t="shared" si="3" ref="J17:J24">SUM(H17:I17)</f>
        <v>0</v>
      </c>
    </row>
    <row r="18" spans="2:10" ht="30" customHeight="1">
      <c r="B18" s="8" t="s">
        <v>411</v>
      </c>
      <c r="C18" s="43" t="s">
        <v>200</v>
      </c>
      <c r="D18" s="9" t="s">
        <v>462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f t="shared" si="3"/>
        <v>0</v>
      </c>
    </row>
    <row r="19" spans="2:10" ht="30" customHeight="1">
      <c r="B19" s="8" t="s">
        <v>415</v>
      </c>
      <c r="C19" s="43" t="s">
        <v>201</v>
      </c>
      <c r="D19" s="9" t="s">
        <v>463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f t="shared" si="3"/>
        <v>0</v>
      </c>
    </row>
    <row r="20" spans="2:10" ht="30" customHeight="1">
      <c r="B20" s="8" t="s">
        <v>37</v>
      </c>
      <c r="C20" s="43" t="s">
        <v>198</v>
      </c>
      <c r="D20" s="10" t="s">
        <v>38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f t="shared" si="3"/>
        <v>0</v>
      </c>
    </row>
    <row r="21" spans="2:10" ht="30" customHeight="1">
      <c r="B21" s="8" t="s">
        <v>39</v>
      </c>
      <c r="C21" s="43" t="s">
        <v>202</v>
      </c>
      <c r="D21" s="9" t="s">
        <v>40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f t="shared" si="3"/>
        <v>0</v>
      </c>
    </row>
    <row r="22" spans="2:10" ht="30" customHeight="1">
      <c r="B22" s="8" t="s">
        <v>41</v>
      </c>
      <c r="C22" s="43" t="s">
        <v>203</v>
      </c>
      <c r="D22" s="9" t="s">
        <v>545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f t="shared" si="3"/>
        <v>0</v>
      </c>
    </row>
    <row r="23" spans="2:10" ht="30" customHeight="1">
      <c r="B23" s="8" t="s">
        <v>546</v>
      </c>
      <c r="C23" s="43" t="s">
        <v>204</v>
      </c>
      <c r="D23" s="10" t="s">
        <v>547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f t="shared" si="3"/>
        <v>0</v>
      </c>
    </row>
    <row r="24" spans="2:10" ht="30" customHeight="1">
      <c r="B24" s="8" t="s">
        <v>548</v>
      </c>
      <c r="C24" s="43" t="s">
        <v>197</v>
      </c>
      <c r="D24" s="10" t="s">
        <v>148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f t="shared" si="3"/>
        <v>0</v>
      </c>
    </row>
    <row r="25" spans="2:10" ht="39.75" customHeight="1">
      <c r="B25" s="105" t="s">
        <v>549</v>
      </c>
      <c r="C25" s="106"/>
      <c r="D25" s="107"/>
      <c r="E25" s="108">
        <f aca="true" t="shared" si="4" ref="E25:J25">SUM(E26:E28)</f>
        <v>0</v>
      </c>
      <c r="F25" s="108">
        <f t="shared" si="4"/>
        <v>0</v>
      </c>
      <c r="G25" s="108">
        <f t="shared" si="4"/>
        <v>0</v>
      </c>
      <c r="H25" s="108">
        <f t="shared" si="4"/>
        <v>0</v>
      </c>
      <c r="I25" s="108">
        <f t="shared" si="4"/>
        <v>0</v>
      </c>
      <c r="J25" s="109">
        <f t="shared" si="4"/>
        <v>0</v>
      </c>
    </row>
    <row r="26" spans="2:10" ht="30" customHeight="1">
      <c r="B26" s="8" t="s">
        <v>39</v>
      </c>
      <c r="C26" s="43" t="s">
        <v>202</v>
      </c>
      <c r="D26" s="9" t="s">
        <v>40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f>SUM(H26:I26)</f>
        <v>0</v>
      </c>
    </row>
    <row r="27" spans="2:10" ht="30" customHeight="1">
      <c r="B27" s="8" t="s">
        <v>41</v>
      </c>
      <c r="C27" s="43" t="s">
        <v>203</v>
      </c>
      <c r="D27" s="9" t="s">
        <v>545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f>SUM(H27:I27)</f>
        <v>0</v>
      </c>
    </row>
    <row r="28" spans="2:10" ht="30" customHeight="1">
      <c r="B28" s="8" t="s">
        <v>546</v>
      </c>
      <c r="C28" s="43" t="s">
        <v>204</v>
      </c>
      <c r="D28" s="10" t="s">
        <v>547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f>SUM(H28:I28)</f>
        <v>0</v>
      </c>
    </row>
    <row r="29" spans="2:10" ht="39.75" customHeight="1">
      <c r="B29" s="105" t="s">
        <v>550</v>
      </c>
      <c r="C29" s="106"/>
      <c r="D29" s="107"/>
      <c r="E29" s="108">
        <f aca="true" t="shared" si="5" ref="E29:J29">SUM(E30:E34)</f>
        <v>0</v>
      </c>
      <c r="F29" s="108">
        <f t="shared" si="5"/>
        <v>0</v>
      </c>
      <c r="G29" s="108">
        <f t="shared" si="5"/>
        <v>0</v>
      </c>
      <c r="H29" s="108">
        <f t="shared" si="5"/>
        <v>0</v>
      </c>
      <c r="I29" s="108">
        <f t="shared" si="5"/>
        <v>0</v>
      </c>
      <c r="J29" s="109">
        <f t="shared" si="5"/>
        <v>0</v>
      </c>
    </row>
    <row r="30" spans="2:10" ht="30" customHeight="1">
      <c r="B30" s="8" t="s">
        <v>551</v>
      </c>
      <c r="C30" s="43" t="s">
        <v>205</v>
      </c>
      <c r="D30" s="10" t="s">
        <v>552</v>
      </c>
      <c r="E30" s="14">
        <v>0</v>
      </c>
      <c r="F30" s="14">
        <v>0</v>
      </c>
      <c r="G30" s="14">
        <v>0</v>
      </c>
      <c r="H30" s="14">
        <v>0</v>
      </c>
      <c r="I30" s="143">
        <v>0</v>
      </c>
      <c r="J30" s="13">
        <f>SUM(H30:I30)</f>
        <v>0</v>
      </c>
    </row>
    <row r="31" spans="2:10" ht="30" customHeight="1">
      <c r="B31" s="8" t="s">
        <v>553</v>
      </c>
      <c r="C31" s="43" t="s">
        <v>206</v>
      </c>
      <c r="D31" s="10" t="s">
        <v>554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f>SUM(H31:I31)</f>
        <v>0</v>
      </c>
    </row>
    <row r="32" spans="2:10" ht="30" customHeight="1">
      <c r="B32" s="8" t="s">
        <v>555</v>
      </c>
      <c r="C32" s="43" t="s">
        <v>207</v>
      </c>
      <c r="D32" s="10" t="s">
        <v>556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f>SUM(H32:I32)</f>
        <v>0</v>
      </c>
    </row>
    <row r="33" spans="2:10" ht="30" customHeight="1">
      <c r="B33" s="8" t="s">
        <v>581</v>
      </c>
      <c r="C33" s="43" t="s">
        <v>208</v>
      </c>
      <c r="D33" s="10" t="s">
        <v>333</v>
      </c>
      <c r="E33" s="14">
        <v>0</v>
      </c>
      <c r="F33" s="14">
        <v>0</v>
      </c>
      <c r="G33" s="14">
        <v>0</v>
      </c>
      <c r="H33" s="14">
        <v>0</v>
      </c>
      <c r="I33" s="143">
        <v>0</v>
      </c>
      <c r="J33" s="13">
        <f>SUM(H33:I33)</f>
        <v>0</v>
      </c>
    </row>
    <row r="34" spans="2:10" ht="30" customHeight="1">
      <c r="B34" s="8" t="s">
        <v>334</v>
      </c>
      <c r="C34" s="43" t="s">
        <v>209</v>
      </c>
      <c r="D34" s="10" t="s">
        <v>157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f>SUM(H34:I34)</f>
        <v>0</v>
      </c>
    </row>
    <row r="35" spans="2:10" ht="39.75" customHeight="1">
      <c r="B35" s="105" t="s">
        <v>44</v>
      </c>
      <c r="C35" s="106"/>
      <c r="D35" s="107"/>
      <c r="E35" s="108">
        <f aca="true" t="shared" si="6" ref="E35:J35">SUM(E36:E39)</f>
        <v>0</v>
      </c>
      <c r="F35" s="108">
        <f t="shared" si="6"/>
        <v>0</v>
      </c>
      <c r="G35" s="108">
        <f t="shared" si="6"/>
        <v>0</v>
      </c>
      <c r="H35" s="108">
        <f t="shared" si="6"/>
        <v>0</v>
      </c>
      <c r="I35" s="108">
        <f t="shared" si="6"/>
        <v>0</v>
      </c>
      <c r="J35" s="109">
        <f t="shared" si="6"/>
        <v>0</v>
      </c>
    </row>
    <row r="36" spans="2:10" ht="30" customHeight="1">
      <c r="B36" s="8" t="s">
        <v>158</v>
      </c>
      <c r="C36" s="43" t="s">
        <v>210</v>
      </c>
      <c r="D36" s="11" t="s">
        <v>149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f>SUM(H36:I36)</f>
        <v>0</v>
      </c>
    </row>
    <row r="37" spans="2:10" ht="30" customHeight="1">
      <c r="B37" s="8" t="s">
        <v>159</v>
      </c>
      <c r="C37" s="43" t="s">
        <v>211</v>
      </c>
      <c r="D37" s="11" t="s">
        <v>150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f>SUM(H37:I37)</f>
        <v>0</v>
      </c>
    </row>
    <row r="38" spans="2:10" ht="30" customHeight="1">
      <c r="B38" s="8" t="s">
        <v>160</v>
      </c>
      <c r="C38" s="43" t="s">
        <v>212</v>
      </c>
      <c r="D38" s="11" t="s">
        <v>151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f>SUM(H38:I38)</f>
        <v>0</v>
      </c>
    </row>
    <row r="39" spans="2:10" ht="30" customHeight="1">
      <c r="B39" s="8" t="s">
        <v>161</v>
      </c>
      <c r="C39" s="43" t="s">
        <v>213</v>
      </c>
      <c r="D39" s="10" t="s">
        <v>375</v>
      </c>
      <c r="E39" s="14">
        <v>0</v>
      </c>
      <c r="F39" s="14">
        <v>0</v>
      </c>
      <c r="G39" s="14">
        <v>0</v>
      </c>
      <c r="H39" s="14">
        <v>0</v>
      </c>
      <c r="I39" s="143">
        <v>0</v>
      </c>
      <c r="J39" s="13">
        <f>SUM(H39:I39)</f>
        <v>0</v>
      </c>
    </row>
    <row r="40" spans="2:10" ht="39.75" customHeight="1">
      <c r="B40" s="105" t="s">
        <v>162</v>
      </c>
      <c r="C40" s="106"/>
      <c r="D40" s="107"/>
      <c r="E40" s="108">
        <f aca="true" t="shared" si="7" ref="E40:J40">SUM(E41:E44)</f>
        <v>0</v>
      </c>
      <c r="F40" s="108">
        <f t="shared" si="7"/>
        <v>0</v>
      </c>
      <c r="G40" s="108">
        <f t="shared" si="7"/>
        <v>0</v>
      </c>
      <c r="H40" s="108">
        <f t="shared" si="7"/>
        <v>0</v>
      </c>
      <c r="I40" s="108">
        <f t="shared" si="7"/>
        <v>0</v>
      </c>
      <c r="J40" s="109">
        <f t="shared" si="7"/>
        <v>0</v>
      </c>
    </row>
    <row r="41" spans="2:10" ht="30" customHeight="1">
      <c r="B41" s="8" t="s">
        <v>163</v>
      </c>
      <c r="C41" s="43" t="s">
        <v>214</v>
      </c>
      <c r="D41" s="11" t="s">
        <v>152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f>SUM(H41:I41)</f>
        <v>0</v>
      </c>
    </row>
    <row r="42" spans="2:10" ht="30" customHeight="1">
      <c r="B42" s="8" t="s">
        <v>164</v>
      </c>
      <c r="C42" s="43" t="s">
        <v>215</v>
      </c>
      <c r="D42" s="10" t="s">
        <v>662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f>SUM(H42:I42)</f>
        <v>0</v>
      </c>
    </row>
    <row r="43" spans="2:10" ht="30" customHeight="1">
      <c r="B43" s="8" t="s">
        <v>663</v>
      </c>
      <c r="C43" s="43" t="s">
        <v>216</v>
      </c>
      <c r="D43" s="11" t="s">
        <v>153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f>SUM(H43:I43)</f>
        <v>0</v>
      </c>
    </row>
    <row r="44" spans="2:10" ht="30" customHeight="1">
      <c r="B44" s="8" t="s">
        <v>664</v>
      </c>
      <c r="C44" s="43" t="s">
        <v>217</v>
      </c>
      <c r="D44" s="11" t="s">
        <v>154</v>
      </c>
      <c r="E44" s="14">
        <v>0</v>
      </c>
      <c r="F44" s="14">
        <v>0</v>
      </c>
      <c r="G44" s="14">
        <v>0</v>
      </c>
      <c r="H44" s="14">
        <v>0</v>
      </c>
      <c r="I44" s="143">
        <v>0</v>
      </c>
      <c r="J44" s="13">
        <f>SUM(H44:I44)</f>
        <v>0</v>
      </c>
    </row>
    <row r="45" spans="2:10" ht="39.75" customHeight="1">
      <c r="B45" s="105" t="s">
        <v>315</v>
      </c>
      <c r="C45" s="106"/>
      <c r="D45" s="107"/>
      <c r="E45" s="108">
        <f aca="true" t="shared" si="8" ref="E45:J45">SUM(E46)</f>
        <v>0</v>
      </c>
      <c r="F45" s="108">
        <f t="shared" si="8"/>
        <v>0</v>
      </c>
      <c r="G45" s="108">
        <f t="shared" si="8"/>
        <v>0</v>
      </c>
      <c r="H45" s="108">
        <f t="shared" si="8"/>
        <v>0</v>
      </c>
      <c r="I45" s="108">
        <f t="shared" si="8"/>
        <v>0</v>
      </c>
      <c r="J45" s="109">
        <f t="shared" si="8"/>
        <v>0</v>
      </c>
    </row>
    <row r="46" spans="2:10" ht="30" customHeight="1">
      <c r="B46" s="8" t="s">
        <v>316</v>
      </c>
      <c r="C46" s="43" t="s">
        <v>218</v>
      </c>
      <c r="D46" s="10" t="s">
        <v>522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f>SUM(H46:I46)</f>
        <v>0</v>
      </c>
    </row>
    <row r="47" spans="2:10" ht="39.75" customHeight="1">
      <c r="B47" s="116" t="s">
        <v>317</v>
      </c>
      <c r="C47" s="117"/>
      <c r="D47" s="118"/>
      <c r="E47" s="108">
        <f aca="true" t="shared" si="9" ref="E47:J47">SUM(E48)</f>
        <v>23159795.81</v>
      </c>
      <c r="F47" s="108">
        <f t="shared" si="9"/>
        <v>27984</v>
      </c>
      <c r="G47" s="108">
        <f t="shared" si="9"/>
        <v>9896720.98</v>
      </c>
      <c r="H47" s="108">
        <f t="shared" si="9"/>
        <v>13235090.83</v>
      </c>
      <c r="I47" s="108">
        <f t="shared" si="9"/>
        <v>0</v>
      </c>
      <c r="J47" s="109">
        <f t="shared" si="9"/>
        <v>13235090.83</v>
      </c>
    </row>
    <row r="48" spans="2:10" ht="30" customHeight="1">
      <c r="B48" s="8" t="s">
        <v>318</v>
      </c>
      <c r="C48" s="43" t="s">
        <v>90</v>
      </c>
      <c r="D48" s="10" t="s">
        <v>319</v>
      </c>
      <c r="E48" s="14">
        <v>23159795.81</v>
      </c>
      <c r="F48" s="14">
        <v>27984</v>
      </c>
      <c r="G48" s="14">
        <v>9896720.98</v>
      </c>
      <c r="H48" s="14">
        <v>13235090.83</v>
      </c>
      <c r="I48" s="14">
        <v>0</v>
      </c>
      <c r="J48" s="13">
        <v>13235090.83</v>
      </c>
    </row>
    <row r="49" spans="2:10" ht="39.75" customHeight="1">
      <c r="B49" s="105" t="s">
        <v>320</v>
      </c>
      <c r="C49" s="106"/>
      <c r="D49" s="107"/>
      <c r="E49" s="108">
        <f aca="true" t="shared" si="10" ref="E49:J49">SUM(E50:E54)</f>
        <v>0</v>
      </c>
      <c r="F49" s="108">
        <f t="shared" si="10"/>
        <v>0</v>
      </c>
      <c r="G49" s="108">
        <f t="shared" si="10"/>
        <v>0</v>
      </c>
      <c r="H49" s="108">
        <f t="shared" si="10"/>
        <v>0</v>
      </c>
      <c r="I49" s="108">
        <f t="shared" si="10"/>
        <v>0</v>
      </c>
      <c r="J49" s="109">
        <f t="shared" si="10"/>
        <v>0</v>
      </c>
    </row>
    <row r="50" spans="2:10" ht="30" customHeight="1">
      <c r="B50" s="8" t="s">
        <v>321</v>
      </c>
      <c r="C50" s="43" t="s">
        <v>91</v>
      </c>
      <c r="D50" s="10" t="s">
        <v>322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f>SUM(H50:I50)</f>
        <v>0</v>
      </c>
    </row>
    <row r="51" spans="2:10" ht="30" customHeight="1">
      <c r="B51" s="8" t="s">
        <v>323</v>
      </c>
      <c r="C51" s="43" t="s">
        <v>92</v>
      </c>
      <c r="D51" s="10" t="s">
        <v>523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f>SUM(H51:I51)</f>
        <v>0</v>
      </c>
    </row>
    <row r="52" spans="2:10" ht="30" customHeight="1">
      <c r="B52" s="8" t="s">
        <v>324</v>
      </c>
      <c r="C52" s="43" t="s">
        <v>93</v>
      </c>
      <c r="D52" s="10" t="s">
        <v>325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f>SUM(H52:I52)</f>
        <v>0</v>
      </c>
    </row>
    <row r="53" spans="2:10" ht="30" customHeight="1">
      <c r="B53" s="8" t="s">
        <v>326</v>
      </c>
      <c r="C53" s="43" t="s">
        <v>94</v>
      </c>
      <c r="D53" s="10" t="s">
        <v>327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f>SUM(H53:I53)</f>
        <v>0</v>
      </c>
    </row>
    <row r="54" spans="2:10" ht="30" customHeight="1">
      <c r="B54" s="8" t="s">
        <v>328</v>
      </c>
      <c r="C54" s="43" t="s">
        <v>95</v>
      </c>
      <c r="D54" s="10" t="s">
        <v>329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f>SUM(H54:I54)</f>
        <v>0</v>
      </c>
    </row>
    <row r="55" spans="2:10" ht="39.75" customHeight="1">
      <c r="B55" s="105" t="s">
        <v>668</v>
      </c>
      <c r="C55" s="106"/>
      <c r="D55" s="107"/>
      <c r="E55" s="108">
        <f aca="true" t="shared" si="11" ref="E55:J55">SUM(E56:E62)</f>
        <v>481377016.16</v>
      </c>
      <c r="F55" s="108">
        <f t="shared" si="11"/>
        <v>1702136.9</v>
      </c>
      <c r="G55" s="108">
        <f t="shared" si="11"/>
        <v>93065161.06</v>
      </c>
      <c r="H55" s="108">
        <f t="shared" si="11"/>
        <v>386609718.20000005</v>
      </c>
      <c r="I55" s="108">
        <f t="shared" si="11"/>
        <v>0</v>
      </c>
      <c r="J55" s="109">
        <f t="shared" si="11"/>
        <v>386609718.20000005</v>
      </c>
    </row>
    <row r="56" spans="2:10" ht="30" customHeight="1">
      <c r="B56" s="8" t="s">
        <v>669</v>
      </c>
      <c r="C56" s="43" t="s">
        <v>110</v>
      </c>
      <c r="D56" s="10" t="s">
        <v>524</v>
      </c>
      <c r="E56" s="14">
        <v>98361247.67000002</v>
      </c>
      <c r="F56" s="14">
        <v>0</v>
      </c>
      <c r="G56" s="14">
        <v>13346120.48</v>
      </c>
      <c r="H56" s="14">
        <v>85015127.19</v>
      </c>
      <c r="I56" s="14">
        <v>0</v>
      </c>
      <c r="J56" s="13">
        <v>85015127.19</v>
      </c>
    </row>
    <row r="57" spans="2:10" ht="30" customHeight="1">
      <c r="B57" s="8" t="s">
        <v>670</v>
      </c>
      <c r="C57" s="43" t="s">
        <v>729</v>
      </c>
      <c r="D57" s="10" t="s">
        <v>524</v>
      </c>
      <c r="E57" s="14">
        <v>14344452.82</v>
      </c>
      <c r="F57" s="14">
        <v>354109</v>
      </c>
      <c r="G57" s="14">
        <v>5079838.93</v>
      </c>
      <c r="H57" s="14">
        <v>8910504.89</v>
      </c>
      <c r="I57" s="14">
        <v>0</v>
      </c>
      <c r="J57" s="13">
        <v>8910504.89</v>
      </c>
    </row>
    <row r="58" spans="2:10" ht="30" customHeight="1">
      <c r="B58" s="8" t="s">
        <v>671</v>
      </c>
      <c r="C58" s="43" t="s">
        <v>112</v>
      </c>
      <c r="D58" s="10" t="s">
        <v>525</v>
      </c>
      <c r="E58" s="14">
        <v>94102903.03</v>
      </c>
      <c r="F58" s="14">
        <v>0</v>
      </c>
      <c r="G58" s="14">
        <v>27665970.150000002</v>
      </c>
      <c r="H58" s="14">
        <v>66436932.88</v>
      </c>
      <c r="I58" s="14">
        <v>0</v>
      </c>
      <c r="J58" s="13">
        <v>66436932.88</v>
      </c>
    </row>
    <row r="59" spans="2:10" ht="30" customHeight="1">
      <c r="B59" s="8" t="s">
        <v>672</v>
      </c>
      <c r="C59" s="43" t="s">
        <v>730</v>
      </c>
      <c r="D59" s="10" t="s">
        <v>525</v>
      </c>
      <c r="E59" s="14">
        <v>6759064.04</v>
      </c>
      <c r="F59" s="14">
        <v>0</v>
      </c>
      <c r="G59" s="14">
        <v>2596878.93</v>
      </c>
      <c r="H59" s="14">
        <v>4162185.11</v>
      </c>
      <c r="I59" s="14">
        <v>0</v>
      </c>
      <c r="J59" s="13">
        <v>4162185.11</v>
      </c>
    </row>
    <row r="60" spans="2:10" ht="30" customHeight="1">
      <c r="B60" s="8" t="s">
        <v>673</v>
      </c>
      <c r="C60" s="43" t="s">
        <v>114</v>
      </c>
      <c r="D60" s="10" t="s">
        <v>526</v>
      </c>
      <c r="E60" s="14">
        <v>209053315.62</v>
      </c>
      <c r="F60" s="14">
        <v>363407.77</v>
      </c>
      <c r="G60" s="14">
        <v>32599521.839999996</v>
      </c>
      <c r="H60" s="14">
        <v>176090386.01000002</v>
      </c>
      <c r="I60" s="14">
        <v>0</v>
      </c>
      <c r="J60" s="13">
        <v>176090386.01000002</v>
      </c>
    </row>
    <row r="61" spans="2:10" ht="30" customHeight="1">
      <c r="B61" s="8" t="s">
        <v>674</v>
      </c>
      <c r="C61" s="43" t="s">
        <v>731</v>
      </c>
      <c r="D61" s="10" t="s">
        <v>526</v>
      </c>
      <c r="E61" s="14">
        <v>58327512.42</v>
      </c>
      <c r="F61" s="14">
        <v>984620.13</v>
      </c>
      <c r="G61" s="14">
        <v>11776830.73</v>
      </c>
      <c r="H61" s="14">
        <v>45566061.56</v>
      </c>
      <c r="I61" s="14">
        <v>0</v>
      </c>
      <c r="J61" s="13">
        <v>45566061.56</v>
      </c>
    </row>
    <row r="62" spans="2:10" ht="30" customHeight="1">
      <c r="B62" s="8" t="s">
        <v>675</v>
      </c>
      <c r="C62" s="43" t="s">
        <v>732</v>
      </c>
      <c r="D62" s="9" t="s">
        <v>527</v>
      </c>
      <c r="E62" s="14">
        <v>428520.56</v>
      </c>
      <c r="F62" s="14">
        <v>0</v>
      </c>
      <c r="G62" s="14">
        <v>0</v>
      </c>
      <c r="H62" s="14">
        <v>428520.56</v>
      </c>
      <c r="I62" s="14">
        <v>0</v>
      </c>
      <c r="J62" s="13">
        <v>428520.56</v>
      </c>
    </row>
    <row r="63" spans="2:10" ht="39.75" customHeight="1">
      <c r="B63" s="105" t="s">
        <v>500</v>
      </c>
      <c r="C63" s="106"/>
      <c r="D63" s="107"/>
      <c r="E63" s="108">
        <f aca="true" t="shared" si="12" ref="E63:J63">SUM(E64:E67)</f>
        <v>0</v>
      </c>
      <c r="F63" s="108">
        <f t="shared" si="12"/>
        <v>0</v>
      </c>
      <c r="G63" s="108">
        <f t="shared" si="12"/>
        <v>0</v>
      </c>
      <c r="H63" s="108">
        <f t="shared" si="12"/>
        <v>0</v>
      </c>
      <c r="I63" s="108">
        <f t="shared" si="12"/>
        <v>0</v>
      </c>
      <c r="J63" s="109">
        <f t="shared" si="12"/>
        <v>0</v>
      </c>
    </row>
    <row r="64" spans="2:10" ht="30" customHeight="1">
      <c r="B64" s="8" t="s">
        <v>452</v>
      </c>
      <c r="C64" s="43" t="s">
        <v>105</v>
      </c>
      <c r="D64" s="10" t="s">
        <v>524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f>SUM(H64:I64)</f>
        <v>0</v>
      </c>
    </row>
    <row r="65" spans="2:10" ht="30" customHeight="1">
      <c r="B65" s="8" t="s">
        <v>453</v>
      </c>
      <c r="C65" s="43" t="s">
        <v>106</v>
      </c>
      <c r="D65" s="10" t="s">
        <v>525</v>
      </c>
      <c r="E65" s="14">
        <v>0</v>
      </c>
      <c r="F65" s="14">
        <v>0</v>
      </c>
      <c r="G65" s="14">
        <v>0</v>
      </c>
      <c r="H65" s="14">
        <v>0</v>
      </c>
      <c r="I65" s="143">
        <v>0</v>
      </c>
      <c r="J65" s="13">
        <f>SUM(H65:I65)</f>
        <v>0</v>
      </c>
    </row>
    <row r="66" spans="2:10" ht="30" customHeight="1">
      <c r="B66" s="8" t="s">
        <v>454</v>
      </c>
      <c r="C66" s="43" t="s">
        <v>107</v>
      </c>
      <c r="D66" s="10" t="s">
        <v>526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f>SUM(H66:I66)</f>
        <v>0</v>
      </c>
    </row>
    <row r="67" spans="2:10" ht="30" customHeight="1">
      <c r="B67" s="8" t="s">
        <v>455</v>
      </c>
      <c r="C67" s="43" t="s">
        <v>108</v>
      </c>
      <c r="D67" s="10" t="s">
        <v>528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f>SUM(H67:I67)</f>
        <v>0</v>
      </c>
    </row>
    <row r="68" spans="2:10" ht="39.75" customHeight="1">
      <c r="B68" s="105" t="s">
        <v>45</v>
      </c>
      <c r="C68" s="106"/>
      <c r="D68" s="107"/>
      <c r="E68" s="108">
        <f aca="true" t="shared" si="13" ref="E68:J68">SUM(E69:E74)</f>
        <v>0</v>
      </c>
      <c r="F68" s="108">
        <f t="shared" si="13"/>
        <v>0</v>
      </c>
      <c r="G68" s="108">
        <f t="shared" si="13"/>
        <v>0</v>
      </c>
      <c r="H68" s="108">
        <f t="shared" si="13"/>
        <v>0</v>
      </c>
      <c r="I68" s="108">
        <f t="shared" si="13"/>
        <v>0</v>
      </c>
      <c r="J68" s="109">
        <f t="shared" si="13"/>
        <v>0</v>
      </c>
    </row>
    <row r="69" spans="2:10" ht="30" customHeight="1">
      <c r="B69" s="8" t="s">
        <v>456</v>
      </c>
      <c r="C69" s="43" t="s">
        <v>96</v>
      </c>
      <c r="D69" s="10" t="s">
        <v>457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f aca="true" t="shared" si="14" ref="J69:J74">SUM(H69:I69)</f>
        <v>0</v>
      </c>
    </row>
    <row r="70" spans="2:10" ht="30" customHeight="1">
      <c r="B70" s="8" t="s">
        <v>458</v>
      </c>
      <c r="C70" s="43" t="s">
        <v>97</v>
      </c>
      <c r="D70" s="10" t="s">
        <v>459</v>
      </c>
      <c r="E70" s="14">
        <v>0</v>
      </c>
      <c r="F70" s="14">
        <v>0</v>
      </c>
      <c r="G70" s="14">
        <v>0</v>
      </c>
      <c r="H70" s="14">
        <v>0</v>
      </c>
      <c r="I70" s="143">
        <v>0</v>
      </c>
      <c r="J70" s="13">
        <f t="shared" si="14"/>
        <v>0</v>
      </c>
    </row>
    <row r="71" spans="2:10" ht="30" customHeight="1">
      <c r="B71" s="8" t="s">
        <v>460</v>
      </c>
      <c r="C71" s="43" t="s">
        <v>98</v>
      </c>
      <c r="D71" s="11" t="s">
        <v>529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f t="shared" si="14"/>
        <v>0</v>
      </c>
    </row>
    <row r="72" spans="2:10" ht="30" customHeight="1">
      <c r="B72" s="8" t="s">
        <v>115</v>
      </c>
      <c r="C72" s="43" t="s">
        <v>99</v>
      </c>
      <c r="D72" s="10" t="s">
        <v>116</v>
      </c>
      <c r="E72" s="14">
        <v>0</v>
      </c>
      <c r="F72" s="14">
        <v>0</v>
      </c>
      <c r="G72" s="14">
        <v>0</v>
      </c>
      <c r="H72" s="14">
        <v>0</v>
      </c>
      <c r="I72" s="143">
        <v>0</v>
      </c>
      <c r="J72" s="13">
        <f t="shared" si="14"/>
        <v>0</v>
      </c>
    </row>
    <row r="73" spans="2:10" ht="30" customHeight="1">
      <c r="B73" s="8" t="s">
        <v>117</v>
      </c>
      <c r="C73" s="43" t="s">
        <v>100</v>
      </c>
      <c r="D73" s="11" t="s">
        <v>530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f t="shared" si="14"/>
        <v>0</v>
      </c>
    </row>
    <row r="74" spans="2:10" ht="30" customHeight="1">
      <c r="B74" s="8" t="s">
        <v>118</v>
      </c>
      <c r="C74" s="43" t="s">
        <v>101</v>
      </c>
      <c r="D74" s="11" t="s">
        <v>358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f t="shared" si="14"/>
        <v>0</v>
      </c>
    </row>
    <row r="75" spans="2:10" ht="39.75" customHeight="1">
      <c r="B75" s="105" t="s">
        <v>46</v>
      </c>
      <c r="C75" s="106"/>
      <c r="D75" s="107"/>
      <c r="E75" s="108">
        <f aca="true" t="shared" si="15" ref="E75:J75">SUM(E76:E78)</f>
        <v>0</v>
      </c>
      <c r="F75" s="108">
        <f t="shared" si="15"/>
        <v>0</v>
      </c>
      <c r="G75" s="108">
        <f t="shared" si="15"/>
        <v>0</v>
      </c>
      <c r="H75" s="108">
        <f t="shared" si="15"/>
        <v>0</v>
      </c>
      <c r="I75" s="108">
        <f t="shared" si="15"/>
        <v>0</v>
      </c>
      <c r="J75" s="109">
        <f t="shared" si="15"/>
        <v>0</v>
      </c>
    </row>
    <row r="76" spans="2:10" ht="30" customHeight="1">
      <c r="B76" s="8" t="s">
        <v>119</v>
      </c>
      <c r="C76" s="43" t="s">
        <v>102</v>
      </c>
      <c r="D76" s="11" t="s">
        <v>247</v>
      </c>
      <c r="E76" s="14">
        <v>0</v>
      </c>
      <c r="F76" s="14">
        <v>0</v>
      </c>
      <c r="G76" s="14">
        <v>0</v>
      </c>
      <c r="H76" s="14">
        <v>0</v>
      </c>
      <c r="I76" s="143">
        <v>0</v>
      </c>
      <c r="J76" s="13">
        <f>SUM(H76:I76)</f>
        <v>0</v>
      </c>
    </row>
    <row r="77" spans="2:10" ht="30" customHeight="1">
      <c r="B77" s="8" t="s">
        <v>120</v>
      </c>
      <c r="C77" s="43" t="s">
        <v>103</v>
      </c>
      <c r="D77" s="11" t="s">
        <v>248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f>SUM(H77:I77)</f>
        <v>0</v>
      </c>
    </row>
    <row r="78" spans="2:10" ht="30" customHeight="1">
      <c r="B78" s="8" t="s">
        <v>121</v>
      </c>
      <c r="C78" s="43" t="s">
        <v>104</v>
      </c>
      <c r="D78" s="10" t="s">
        <v>249</v>
      </c>
      <c r="E78" s="14">
        <v>0</v>
      </c>
      <c r="F78" s="14">
        <v>0</v>
      </c>
      <c r="G78" s="14">
        <v>0</v>
      </c>
      <c r="H78" s="14">
        <v>0</v>
      </c>
      <c r="I78" s="143">
        <v>0</v>
      </c>
      <c r="J78" s="13">
        <f>SUM(H78:I78)</f>
        <v>0</v>
      </c>
    </row>
    <row r="79" spans="2:10" ht="39.75" customHeight="1">
      <c r="B79" s="105" t="s">
        <v>47</v>
      </c>
      <c r="C79" s="106"/>
      <c r="D79" s="107"/>
      <c r="E79" s="108">
        <f aca="true" t="shared" si="16" ref="E79:J79">SUM(E80)</f>
        <v>0</v>
      </c>
      <c r="F79" s="108">
        <f t="shared" si="16"/>
        <v>0</v>
      </c>
      <c r="G79" s="108">
        <f t="shared" si="16"/>
        <v>0</v>
      </c>
      <c r="H79" s="108">
        <f t="shared" si="16"/>
        <v>0</v>
      </c>
      <c r="I79" s="108">
        <f t="shared" si="16"/>
        <v>0</v>
      </c>
      <c r="J79" s="109">
        <f t="shared" si="16"/>
        <v>0</v>
      </c>
    </row>
    <row r="80" spans="2:10" ht="30" customHeight="1">
      <c r="B80" s="8" t="s">
        <v>122</v>
      </c>
      <c r="C80" s="43" t="s">
        <v>406</v>
      </c>
      <c r="D80" s="11" t="s">
        <v>250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f>SUM(H80:I80)</f>
        <v>0</v>
      </c>
    </row>
    <row r="81" spans="2:10" ht="39.75" customHeight="1">
      <c r="B81" s="105" t="s">
        <v>123</v>
      </c>
      <c r="C81" s="106"/>
      <c r="D81" s="107"/>
      <c r="E81" s="108">
        <f aca="true" t="shared" si="17" ref="E81:J81">SUM(E82)</f>
        <v>0</v>
      </c>
      <c r="F81" s="108">
        <f t="shared" si="17"/>
        <v>0</v>
      </c>
      <c r="G81" s="108">
        <f t="shared" si="17"/>
        <v>0</v>
      </c>
      <c r="H81" s="108">
        <f t="shared" si="17"/>
        <v>0</v>
      </c>
      <c r="I81" s="108">
        <f t="shared" si="17"/>
        <v>0</v>
      </c>
      <c r="J81" s="109">
        <f t="shared" si="17"/>
        <v>0</v>
      </c>
    </row>
    <row r="82" spans="2:10" ht="30" customHeight="1">
      <c r="B82" s="8" t="s">
        <v>548</v>
      </c>
      <c r="C82" s="43" t="s">
        <v>197</v>
      </c>
      <c r="D82" s="9" t="s">
        <v>148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f>SUM(H82:I82)</f>
        <v>0</v>
      </c>
    </row>
    <row r="83" spans="2:10" ht="39.75" customHeight="1">
      <c r="B83" s="105" t="s">
        <v>293</v>
      </c>
      <c r="C83" s="106"/>
      <c r="D83" s="107"/>
      <c r="E83" s="108">
        <f aca="true" t="shared" si="18" ref="E83:J83">SUM(E84:E92)</f>
        <v>0</v>
      </c>
      <c r="F83" s="108">
        <f t="shared" si="18"/>
        <v>0</v>
      </c>
      <c r="G83" s="108">
        <f t="shared" si="18"/>
        <v>0</v>
      </c>
      <c r="H83" s="108">
        <f t="shared" si="18"/>
        <v>0</v>
      </c>
      <c r="I83" s="108">
        <f t="shared" si="18"/>
        <v>0</v>
      </c>
      <c r="J83" s="109">
        <f t="shared" si="18"/>
        <v>0</v>
      </c>
    </row>
    <row r="84" spans="2:10" ht="30" customHeight="1">
      <c r="B84" s="8" t="s">
        <v>124</v>
      </c>
      <c r="C84" s="43" t="s">
        <v>727</v>
      </c>
      <c r="D84" s="10" t="s">
        <v>459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f aca="true" t="shared" si="19" ref="J84:J92">SUM(H84:I84)</f>
        <v>0</v>
      </c>
    </row>
    <row r="85" spans="2:10" ht="30" customHeight="1">
      <c r="B85" s="8" t="s">
        <v>125</v>
      </c>
      <c r="C85" s="43" t="s">
        <v>725</v>
      </c>
      <c r="D85" s="10" t="s">
        <v>327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f t="shared" si="19"/>
        <v>0</v>
      </c>
    </row>
    <row r="86" spans="2:10" ht="30" customHeight="1">
      <c r="B86" s="8" t="s">
        <v>126</v>
      </c>
      <c r="C86" s="43" t="s">
        <v>724</v>
      </c>
      <c r="D86" s="10" t="s">
        <v>329</v>
      </c>
      <c r="E86" s="14">
        <v>0</v>
      </c>
      <c r="F86" s="14">
        <v>0</v>
      </c>
      <c r="G86" s="14">
        <v>0</v>
      </c>
      <c r="H86" s="14">
        <v>0</v>
      </c>
      <c r="I86" s="143">
        <v>0</v>
      </c>
      <c r="J86" s="13">
        <f t="shared" si="19"/>
        <v>0</v>
      </c>
    </row>
    <row r="87" spans="2:10" ht="30" customHeight="1">
      <c r="B87" s="8" t="s">
        <v>127</v>
      </c>
      <c r="C87" s="43" t="s">
        <v>109</v>
      </c>
      <c r="D87" s="10" t="s">
        <v>524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f t="shared" si="19"/>
        <v>0</v>
      </c>
    </row>
    <row r="88" spans="2:10" ht="30" customHeight="1">
      <c r="B88" s="8" t="s">
        <v>128</v>
      </c>
      <c r="C88" s="43" t="s">
        <v>111</v>
      </c>
      <c r="D88" s="10" t="s">
        <v>525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f t="shared" si="19"/>
        <v>0</v>
      </c>
    </row>
    <row r="89" spans="2:10" ht="30" customHeight="1">
      <c r="B89" s="8" t="s">
        <v>129</v>
      </c>
      <c r="C89" s="43" t="s">
        <v>113</v>
      </c>
      <c r="D89" s="10" t="s">
        <v>526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f t="shared" si="19"/>
        <v>0</v>
      </c>
    </row>
    <row r="90" spans="2:10" ht="30" customHeight="1">
      <c r="B90" s="8" t="s">
        <v>130</v>
      </c>
      <c r="C90" s="43" t="s">
        <v>726</v>
      </c>
      <c r="D90" s="10" t="s">
        <v>528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f t="shared" si="19"/>
        <v>0</v>
      </c>
    </row>
    <row r="91" spans="2:10" ht="30" customHeight="1">
      <c r="B91" s="8" t="s">
        <v>131</v>
      </c>
      <c r="C91" s="43" t="s">
        <v>728</v>
      </c>
      <c r="D91" s="9" t="s">
        <v>527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f t="shared" si="19"/>
        <v>0</v>
      </c>
    </row>
    <row r="92" spans="2:10" ht="30" customHeight="1">
      <c r="B92" s="8" t="s">
        <v>132</v>
      </c>
      <c r="C92" s="43" t="s">
        <v>733</v>
      </c>
      <c r="D92" s="9" t="s">
        <v>133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f t="shared" si="19"/>
        <v>0</v>
      </c>
    </row>
    <row r="93" spans="2:10" ht="15" customHeight="1" thickBot="1">
      <c r="B93" s="52"/>
      <c r="C93" s="53"/>
      <c r="D93" s="53"/>
      <c r="E93" s="54"/>
      <c r="F93" s="54"/>
      <c r="G93" s="55"/>
      <c r="H93" s="55"/>
      <c r="I93" s="55"/>
      <c r="J93" s="56"/>
    </row>
    <row r="94" spans="2:10" ht="30" customHeight="1" thickBot="1">
      <c r="B94" s="110"/>
      <c r="C94" s="111"/>
      <c r="D94" s="112"/>
      <c r="E94" s="113"/>
      <c r="F94" s="113"/>
      <c r="G94" s="113"/>
      <c r="H94" s="113"/>
      <c r="I94" s="113"/>
      <c r="J94" s="114"/>
    </row>
    <row r="95" spans="2:10" ht="12.75">
      <c r="B95" s="4"/>
      <c r="C95" s="4"/>
      <c r="D95" s="4"/>
      <c r="E95" s="4"/>
      <c r="F95" s="4"/>
      <c r="G95" s="4"/>
      <c r="H95" s="4"/>
      <c r="I95" s="4"/>
      <c r="J95" s="4"/>
    </row>
    <row r="96" spans="5:10" ht="26.25">
      <c r="E96" s="57"/>
      <c r="F96" s="58"/>
      <c r="J96" s="35"/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7874015748031497" bottom="0.7874015748031497" header="0.5118110236220472" footer="0"/>
  <pageSetup horizontalDpi="300" verticalDpi="300" orientation="landscape" paperSize="9" scale="35" r:id="rId1"/>
  <headerFooter alignWithMargins="0">
    <oddHeader>&amp;R&amp;"Arial,Negrito"&amp;18&amp;D  -  &amp;T
</oddHeader>
    <oddFooter>&amp;C&amp;"Arial,Negrito"&amp;14&amp;P / &amp;N&amp;R&amp;"Arial,Negrito"&amp;14Grupo - CAA/2003/Restos a Pagar/ 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J252"/>
  <sheetViews>
    <sheetView tabSelected="1" zoomScale="50" zoomScaleNormal="50" workbookViewId="0" topLeftCell="F8">
      <selection activeCell="K24" sqref="K24"/>
    </sheetView>
  </sheetViews>
  <sheetFormatPr defaultColWidth="9.140625" defaultRowHeight="12.75"/>
  <cols>
    <col min="1" max="1" width="3.421875" style="0" customWidth="1"/>
    <col min="2" max="2" width="60.7109375" style="0" customWidth="1"/>
    <col min="3" max="3" width="20.7109375" style="0" hidden="1" customWidth="1"/>
    <col min="4" max="4" width="110.7109375" style="0" customWidth="1"/>
    <col min="5" max="9" width="35.7109375" style="0" customWidth="1"/>
    <col min="10" max="10" width="35.7109375" style="1" customWidth="1"/>
    <col min="11" max="11" width="4.421875" style="0" customWidth="1"/>
  </cols>
  <sheetData>
    <row r="1" spans="2:10" ht="39.75" customHeight="1">
      <c r="B1" s="22" t="s">
        <v>252</v>
      </c>
      <c r="C1" s="22"/>
      <c r="D1" s="16"/>
      <c r="E1" s="2"/>
      <c r="F1" s="2"/>
      <c r="G1" s="2"/>
      <c r="H1" s="2"/>
      <c r="I1" s="2"/>
      <c r="J1" s="2"/>
    </row>
    <row r="2" spans="2:10" ht="30" customHeight="1">
      <c r="B2" s="2"/>
      <c r="C2" s="2"/>
      <c r="D2" s="2"/>
      <c r="E2" s="2"/>
      <c r="F2" s="2"/>
      <c r="G2" s="2"/>
      <c r="H2" s="2"/>
      <c r="I2" s="2"/>
      <c r="J2" s="3"/>
    </row>
    <row r="3" spans="2:10" ht="39.75" customHeight="1">
      <c r="B3" s="146" t="s">
        <v>412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39"/>
      <c r="G4" s="41"/>
      <c r="H4" s="41"/>
      <c r="I4" s="41"/>
      <c r="J4" s="6"/>
    </row>
    <row r="5" spans="2:10" ht="39.75" customHeight="1">
      <c r="B5" s="38" t="s">
        <v>48</v>
      </c>
      <c r="C5" s="38"/>
      <c r="D5" s="15"/>
      <c r="E5" s="37"/>
      <c r="F5" s="39"/>
      <c r="G5" s="42"/>
      <c r="H5" s="42"/>
      <c r="I5" s="42"/>
      <c r="J5" s="36"/>
    </row>
    <row r="6" spans="2:10" ht="39.75" customHeight="1">
      <c r="B6" s="38" t="s">
        <v>409</v>
      </c>
      <c r="C6" s="38"/>
      <c r="D6" s="15"/>
      <c r="E6" s="32"/>
      <c r="F6" s="40"/>
      <c r="G6" s="40"/>
      <c r="H6" s="40"/>
      <c r="I6" s="40"/>
      <c r="J6" s="35"/>
    </row>
    <row r="7" spans="2:10" ht="30" customHeight="1" thickBot="1">
      <c r="B7" s="7"/>
      <c r="C7" s="7"/>
      <c r="D7" s="7"/>
      <c r="E7" s="33"/>
      <c r="F7" s="7"/>
      <c r="G7" s="40"/>
      <c r="H7" s="40"/>
      <c r="I7" s="40"/>
      <c r="J7" s="23" t="s">
        <v>356</v>
      </c>
    </row>
    <row r="8" spans="2:10" ht="34.5" customHeight="1" thickBot="1">
      <c r="B8" s="96" t="s">
        <v>357</v>
      </c>
      <c r="C8" s="96"/>
      <c r="D8" s="96" t="s">
        <v>355</v>
      </c>
      <c r="E8" s="147" t="s">
        <v>507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508</v>
      </c>
      <c r="F9" s="150" t="s">
        <v>476</v>
      </c>
      <c r="G9" s="150" t="s">
        <v>509</v>
      </c>
      <c r="H9" s="152" t="s">
        <v>473</v>
      </c>
      <c r="I9" s="152"/>
      <c r="J9" s="153"/>
    </row>
    <row r="10" spans="2:10" ht="34.5" customHeight="1" thickBot="1">
      <c r="B10" s="97" t="s">
        <v>42</v>
      </c>
      <c r="C10" s="97"/>
      <c r="D10" s="97"/>
      <c r="E10" s="151"/>
      <c r="F10" s="151"/>
      <c r="G10" s="151"/>
      <c r="H10" s="139" t="s">
        <v>372</v>
      </c>
      <c r="I10" s="98" t="s">
        <v>474</v>
      </c>
      <c r="J10" s="99" t="s">
        <v>475</v>
      </c>
    </row>
    <row r="11" spans="2:10" ht="9.75" customHeight="1">
      <c r="B11" s="24"/>
      <c r="C11" s="25"/>
      <c r="D11" s="25"/>
      <c r="E11" s="26"/>
      <c r="F11" s="25"/>
      <c r="G11" s="25"/>
      <c r="H11" s="25"/>
      <c r="I11" s="25"/>
      <c r="J11" s="27"/>
    </row>
    <row r="12" spans="2:10" ht="39.75" customHeight="1">
      <c r="B12" s="100" t="s">
        <v>29</v>
      </c>
      <c r="C12" s="101"/>
      <c r="D12" s="102"/>
      <c r="E12" s="103">
        <f aca="true" t="shared" si="0" ref="E12:J12">SUM(E15+E30+E33+E39+E44+E59+E61+E63+E65+E70+E72+E76+E78+E86+E139+E141+E146+E157+E161+E164+E166+E168+E178+E180+E182+E189+E191+E196+E204+E208+E212+E214)</f>
        <v>56340255.769999996</v>
      </c>
      <c r="F12" s="103">
        <f t="shared" si="0"/>
        <v>340454.44999999995</v>
      </c>
      <c r="G12" s="103">
        <f t="shared" si="0"/>
        <v>13488113.38</v>
      </c>
      <c r="H12" s="103">
        <f t="shared" si="0"/>
        <v>5650948.09</v>
      </c>
      <c r="I12" s="103">
        <f t="shared" si="0"/>
        <v>36860739.85</v>
      </c>
      <c r="J12" s="104">
        <f t="shared" si="0"/>
        <v>42511687.94</v>
      </c>
    </row>
    <row r="13" spans="2:10" ht="39.75" customHeight="1">
      <c r="B13" s="100" t="s">
        <v>697</v>
      </c>
      <c r="C13" s="101"/>
      <c r="D13" s="102"/>
      <c r="E13" s="103">
        <f aca="true" t="shared" si="1" ref="E13:J13">SUM(E33+E39+E44+E59+E61+E63+E65+E70+E72+E76+E78+E86+E139+E141+E146+E157+E161+E164+E166+E168+E178+E180+E182+E189+E191+E196+E204+E208+E212+E214)</f>
        <v>56340255.769999996</v>
      </c>
      <c r="F13" s="103">
        <f t="shared" si="1"/>
        <v>340454.44999999995</v>
      </c>
      <c r="G13" s="103">
        <f t="shared" si="1"/>
        <v>13488113.38</v>
      </c>
      <c r="H13" s="103">
        <f t="shared" si="1"/>
        <v>5650948.09</v>
      </c>
      <c r="I13" s="103">
        <f t="shared" si="1"/>
        <v>36860739.85</v>
      </c>
      <c r="J13" s="104">
        <f t="shared" si="1"/>
        <v>42511687.94</v>
      </c>
    </row>
    <row r="14" spans="2:10" ht="9.75" customHeight="1">
      <c r="B14" s="28"/>
      <c r="C14" s="29"/>
      <c r="D14" s="29"/>
      <c r="E14" s="30"/>
      <c r="F14" s="29"/>
      <c r="G14" s="29"/>
      <c r="H14" s="29"/>
      <c r="I14" s="29"/>
      <c r="J14" s="31"/>
    </row>
    <row r="15" spans="2:10" ht="39.75" customHeight="1">
      <c r="B15" s="105" t="s">
        <v>43</v>
      </c>
      <c r="C15" s="106"/>
      <c r="D15" s="107"/>
      <c r="E15" s="108">
        <f aca="true" t="shared" si="2" ref="E15:J15">SUM(E16:E29)</f>
        <v>0</v>
      </c>
      <c r="F15" s="108">
        <f t="shared" si="2"/>
        <v>0</v>
      </c>
      <c r="G15" s="108">
        <f t="shared" si="2"/>
        <v>0</v>
      </c>
      <c r="H15" s="108">
        <f t="shared" si="2"/>
        <v>0</v>
      </c>
      <c r="I15" s="108">
        <f t="shared" si="2"/>
        <v>0</v>
      </c>
      <c r="J15" s="109">
        <f t="shared" si="2"/>
        <v>0</v>
      </c>
    </row>
    <row r="16" spans="2:10" ht="30" customHeight="1">
      <c r="B16" s="8" t="s">
        <v>49</v>
      </c>
      <c r="C16" s="43" t="s">
        <v>301</v>
      </c>
      <c r="D16" s="9" t="s">
        <v>10</v>
      </c>
      <c r="E16" s="14">
        <v>0</v>
      </c>
      <c r="F16" s="14">
        <v>0</v>
      </c>
      <c r="G16" s="14">
        <v>0</v>
      </c>
      <c r="H16" s="14">
        <v>0</v>
      </c>
      <c r="I16" s="143">
        <v>0</v>
      </c>
      <c r="J16" s="13">
        <f aca="true" t="shared" si="3" ref="J16:J29">H16+I16</f>
        <v>0</v>
      </c>
    </row>
    <row r="17" spans="2:10" ht="30" customHeight="1">
      <c r="B17" s="8" t="s">
        <v>50</v>
      </c>
      <c r="C17" s="43" t="s">
        <v>302</v>
      </c>
      <c r="D17" s="9" t="s">
        <v>462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f t="shared" si="3"/>
        <v>0</v>
      </c>
    </row>
    <row r="18" spans="2:10" ht="30" customHeight="1">
      <c r="B18" s="8" t="s">
        <v>51</v>
      </c>
      <c r="C18" s="43" t="s">
        <v>303</v>
      </c>
      <c r="D18" s="9" t="s">
        <v>463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f t="shared" si="3"/>
        <v>0</v>
      </c>
    </row>
    <row r="19" spans="2:10" ht="30" customHeight="1">
      <c r="B19" s="8" t="s">
        <v>52</v>
      </c>
      <c r="C19" s="43" t="s">
        <v>304</v>
      </c>
      <c r="D19" s="10" t="s">
        <v>464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f t="shared" si="3"/>
        <v>0</v>
      </c>
    </row>
    <row r="20" spans="2:10" ht="30" customHeight="1">
      <c r="B20" s="8" t="s">
        <v>53</v>
      </c>
      <c r="C20" s="43" t="s">
        <v>341</v>
      </c>
      <c r="D20" s="9" t="s">
        <v>465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f t="shared" si="3"/>
        <v>0</v>
      </c>
    </row>
    <row r="21" spans="2:10" ht="30" customHeight="1">
      <c r="B21" s="8" t="s">
        <v>54</v>
      </c>
      <c r="C21" s="43" t="s">
        <v>305</v>
      </c>
      <c r="D21" s="9" t="s">
        <v>466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f t="shared" si="3"/>
        <v>0</v>
      </c>
    </row>
    <row r="22" spans="2:10" ht="30" customHeight="1">
      <c r="B22" s="8" t="s">
        <v>55</v>
      </c>
      <c r="C22" s="43" t="s">
        <v>306</v>
      </c>
      <c r="D22" s="9" t="s">
        <v>467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f t="shared" si="3"/>
        <v>0</v>
      </c>
    </row>
    <row r="23" spans="2:10" ht="30" customHeight="1">
      <c r="B23" s="8" t="s">
        <v>424</v>
      </c>
      <c r="C23" s="43" t="s">
        <v>307</v>
      </c>
      <c r="D23" s="9" t="s">
        <v>468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f t="shared" si="3"/>
        <v>0</v>
      </c>
    </row>
    <row r="24" spans="2:10" ht="30" customHeight="1">
      <c r="B24" s="8" t="s">
        <v>425</v>
      </c>
      <c r="C24" s="43" t="s">
        <v>342</v>
      </c>
      <c r="D24" s="9" t="s">
        <v>469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f t="shared" si="3"/>
        <v>0</v>
      </c>
    </row>
    <row r="25" spans="2:10" ht="30" customHeight="1">
      <c r="B25" s="8" t="s">
        <v>426</v>
      </c>
      <c r="C25" s="43" t="s">
        <v>308</v>
      </c>
      <c r="D25" s="9" t="s">
        <v>470</v>
      </c>
      <c r="E25" s="14">
        <v>0</v>
      </c>
      <c r="F25" s="14">
        <v>0</v>
      </c>
      <c r="G25" s="14">
        <v>0</v>
      </c>
      <c r="H25" s="14">
        <v>0</v>
      </c>
      <c r="I25" s="143">
        <v>0</v>
      </c>
      <c r="J25" s="13">
        <f t="shared" si="3"/>
        <v>0</v>
      </c>
    </row>
    <row r="26" spans="2:10" ht="30" customHeight="1">
      <c r="B26" s="8" t="s">
        <v>427</v>
      </c>
      <c r="C26" s="43" t="s">
        <v>343</v>
      </c>
      <c r="D26" s="9" t="s">
        <v>13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f t="shared" si="3"/>
        <v>0</v>
      </c>
    </row>
    <row r="27" spans="2:10" ht="30" customHeight="1">
      <c r="B27" s="8" t="s">
        <v>428</v>
      </c>
      <c r="C27" s="43" t="s">
        <v>344</v>
      </c>
      <c r="D27" s="9" t="s">
        <v>14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f t="shared" si="3"/>
        <v>0</v>
      </c>
    </row>
    <row r="28" spans="2:10" ht="30" customHeight="1">
      <c r="B28" s="8" t="s">
        <v>429</v>
      </c>
      <c r="C28" s="43" t="s">
        <v>345</v>
      </c>
      <c r="D28" s="9" t="s">
        <v>15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f t="shared" si="3"/>
        <v>0</v>
      </c>
    </row>
    <row r="29" spans="2:10" ht="30" customHeight="1">
      <c r="B29" s="8" t="s">
        <v>430</v>
      </c>
      <c r="C29" s="43" t="s">
        <v>346</v>
      </c>
      <c r="D29" s="9" t="s">
        <v>16</v>
      </c>
      <c r="E29" s="14">
        <v>0</v>
      </c>
      <c r="F29" s="14">
        <v>0</v>
      </c>
      <c r="G29" s="14">
        <v>0</v>
      </c>
      <c r="H29" s="14">
        <v>0</v>
      </c>
      <c r="I29" s="143">
        <v>0</v>
      </c>
      <c r="J29" s="13">
        <f t="shared" si="3"/>
        <v>0</v>
      </c>
    </row>
    <row r="30" spans="2:10" ht="39.75" customHeight="1">
      <c r="B30" s="105" t="s">
        <v>433</v>
      </c>
      <c r="C30" s="106"/>
      <c r="D30" s="107"/>
      <c r="E30" s="108">
        <f aca="true" t="shared" si="4" ref="E30:J30">SUM(E31:E32)</f>
        <v>0</v>
      </c>
      <c r="F30" s="108">
        <f t="shared" si="4"/>
        <v>0</v>
      </c>
      <c r="G30" s="108">
        <f t="shared" si="4"/>
        <v>0</v>
      </c>
      <c r="H30" s="108">
        <f t="shared" si="4"/>
        <v>0</v>
      </c>
      <c r="I30" s="108">
        <f t="shared" si="4"/>
        <v>0</v>
      </c>
      <c r="J30" s="109">
        <f t="shared" si="4"/>
        <v>0</v>
      </c>
    </row>
    <row r="31" spans="2:10" ht="30" customHeight="1">
      <c r="B31" s="8" t="s">
        <v>431</v>
      </c>
      <c r="C31" s="43" t="s">
        <v>347</v>
      </c>
      <c r="D31" s="9" t="s">
        <v>17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f>H31+I31</f>
        <v>0</v>
      </c>
    </row>
    <row r="32" spans="2:10" ht="30" customHeight="1">
      <c r="B32" s="8" t="s">
        <v>432</v>
      </c>
      <c r="C32" s="43" t="s">
        <v>313</v>
      </c>
      <c r="D32" s="9" t="s">
        <v>18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f>H32+I32</f>
        <v>0</v>
      </c>
    </row>
    <row r="33" spans="2:10" ht="39.75" customHeight="1">
      <c r="B33" s="105" t="s">
        <v>434</v>
      </c>
      <c r="C33" s="106"/>
      <c r="D33" s="107"/>
      <c r="E33" s="108">
        <f aca="true" t="shared" si="5" ref="E33:J33">SUM(E34:E38)</f>
        <v>0</v>
      </c>
      <c r="F33" s="108">
        <f t="shared" si="5"/>
        <v>0</v>
      </c>
      <c r="G33" s="108">
        <f t="shared" si="5"/>
        <v>0</v>
      </c>
      <c r="H33" s="108">
        <f t="shared" si="5"/>
        <v>0</v>
      </c>
      <c r="I33" s="108">
        <f t="shared" si="5"/>
        <v>0</v>
      </c>
      <c r="J33" s="109">
        <f t="shared" si="5"/>
        <v>0</v>
      </c>
    </row>
    <row r="34" spans="2:10" ht="30" customHeight="1">
      <c r="B34" s="8" t="s">
        <v>435</v>
      </c>
      <c r="C34" s="43" t="s">
        <v>59</v>
      </c>
      <c r="D34" s="9" t="s">
        <v>19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f>H34+I34</f>
        <v>0</v>
      </c>
    </row>
    <row r="35" spans="2:10" ht="30" customHeight="1">
      <c r="B35" s="8" t="s">
        <v>299</v>
      </c>
      <c r="C35" s="43" t="s">
        <v>314</v>
      </c>
      <c r="D35" s="9" t="s">
        <v>300</v>
      </c>
      <c r="E35" s="14">
        <v>0</v>
      </c>
      <c r="F35" s="14">
        <v>0</v>
      </c>
      <c r="G35" s="14">
        <v>0</v>
      </c>
      <c r="H35" s="14">
        <v>0</v>
      </c>
      <c r="I35" s="143">
        <v>0</v>
      </c>
      <c r="J35" s="13">
        <f>H35+I35</f>
        <v>0</v>
      </c>
    </row>
    <row r="36" spans="2:10" ht="30" customHeight="1">
      <c r="B36" s="8" t="s">
        <v>436</v>
      </c>
      <c r="C36" s="43" t="s">
        <v>240</v>
      </c>
      <c r="D36" s="9" t="s">
        <v>20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f>H36+I36</f>
        <v>0</v>
      </c>
    </row>
    <row r="37" spans="2:10" ht="30" customHeight="1">
      <c r="B37" s="8" t="s">
        <v>735</v>
      </c>
      <c r="C37" s="43" t="s">
        <v>792</v>
      </c>
      <c r="D37" s="10" t="s">
        <v>21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f>H37+I37</f>
        <v>0</v>
      </c>
    </row>
    <row r="38" spans="2:10" ht="30" customHeight="1">
      <c r="B38" s="8" t="s">
        <v>797</v>
      </c>
      <c r="C38" s="43" t="s">
        <v>495</v>
      </c>
      <c r="D38" s="10" t="s">
        <v>11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f>H38+I38</f>
        <v>0</v>
      </c>
    </row>
    <row r="39" spans="2:10" ht="39.75" customHeight="1">
      <c r="B39" s="105" t="s">
        <v>44</v>
      </c>
      <c r="C39" s="106"/>
      <c r="D39" s="107"/>
      <c r="E39" s="108">
        <f aca="true" t="shared" si="6" ref="E39:J39">SUM(E40:E43)</f>
        <v>0</v>
      </c>
      <c r="F39" s="108">
        <f t="shared" si="6"/>
        <v>0</v>
      </c>
      <c r="G39" s="108">
        <f t="shared" si="6"/>
        <v>0</v>
      </c>
      <c r="H39" s="108">
        <f t="shared" si="6"/>
        <v>0</v>
      </c>
      <c r="I39" s="108">
        <f t="shared" si="6"/>
        <v>0</v>
      </c>
      <c r="J39" s="109">
        <f t="shared" si="6"/>
        <v>0</v>
      </c>
    </row>
    <row r="40" spans="2:10" ht="30" customHeight="1">
      <c r="B40" s="8" t="s">
        <v>437</v>
      </c>
      <c r="C40" s="43" t="s">
        <v>165</v>
      </c>
      <c r="D40" s="11" t="s">
        <v>12</v>
      </c>
      <c r="E40" s="14">
        <v>0</v>
      </c>
      <c r="F40" s="14">
        <v>0</v>
      </c>
      <c r="G40" s="14">
        <v>0</v>
      </c>
      <c r="H40" s="14">
        <v>0</v>
      </c>
      <c r="I40" s="143">
        <v>0</v>
      </c>
      <c r="J40" s="13">
        <f>H40+I40</f>
        <v>0</v>
      </c>
    </row>
    <row r="41" spans="2:10" ht="30" customHeight="1">
      <c r="B41" s="8" t="s">
        <v>438</v>
      </c>
      <c r="C41" s="43" t="s">
        <v>166</v>
      </c>
      <c r="D41" s="11" t="s">
        <v>373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f>H41+I41</f>
        <v>0</v>
      </c>
    </row>
    <row r="42" spans="2:10" ht="30" customHeight="1">
      <c r="B42" s="8" t="s">
        <v>56</v>
      </c>
      <c r="C42" s="43" t="s">
        <v>167</v>
      </c>
      <c r="D42" s="11" t="s">
        <v>374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f>H42+I42</f>
        <v>0</v>
      </c>
    </row>
    <row r="43" spans="2:10" ht="30" customHeight="1">
      <c r="B43" s="8" t="s">
        <v>582</v>
      </c>
      <c r="C43" s="43" t="s">
        <v>168</v>
      </c>
      <c r="D43" s="10" t="s">
        <v>375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f>H43+I43</f>
        <v>0</v>
      </c>
    </row>
    <row r="44" spans="2:10" ht="39.75" customHeight="1">
      <c r="B44" s="105" t="s">
        <v>587</v>
      </c>
      <c r="C44" s="106"/>
      <c r="D44" s="107"/>
      <c r="E44" s="108">
        <f aca="true" t="shared" si="7" ref="E44:J44">SUM(E45:E58)</f>
        <v>0</v>
      </c>
      <c r="F44" s="108">
        <f t="shared" si="7"/>
        <v>0</v>
      </c>
      <c r="G44" s="108">
        <f t="shared" si="7"/>
        <v>0</v>
      </c>
      <c r="H44" s="108">
        <f t="shared" si="7"/>
        <v>0</v>
      </c>
      <c r="I44" s="108">
        <f t="shared" si="7"/>
        <v>0</v>
      </c>
      <c r="J44" s="109">
        <f t="shared" si="7"/>
        <v>0</v>
      </c>
    </row>
    <row r="45" spans="2:10" ht="30" customHeight="1">
      <c r="B45" s="8" t="s">
        <v>53</v>
      </c>
      <c r="C45" s="43" t="s">
        <v>341</v>
      </c>
      <c r="D45" s="9" t="s">
        <v>465</v>
      </c>
      <c r="E45" s="14">
        <v>0</v>
      </c>
      <c r="F45" s="14">
        <v>0</v>
      </c>
      <c r="G45" s="14">
        <v>0</v>
      </c>
      <c r="H45" s="14">
        <v>0</v>
      </c>
      <c r="I45" s="143">
        <v>0</v>
      </c>
      <c r="J45" s="13">
        <f aca="true" t="shared" si="8" ref="J45:J58">H45+I45</f>
        <v>0</v>
      </c>
    </row>
    <row r="46" spans="2:10" ht="30" customHeight="1">
      <c r="B46" s="8" t="s">
        <v>54</v>
      </c>
      <c r="C46" s="43" t="s">
        <v>305</v>
      </c>
      <c r="D46" s="9" t="s">
        <v>466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f t="shared" si="8"/>
        <v>0</v>
      </c>
    </row>
    <row r="47" spans="2:10" ht="30" customHeight="1">
      <c r="B47" s="8" t="s">
        <v>55</v>
      </c>
      <c r="C47" s="43" t="s">
        <v>306</v>
      </c>
      <c r="D47" s="9" t="s">
        <v>467</v>
      </c>
      <c r="E47" s="14">
        <v>0</v>
      </c>
      <c r="F47" s="14">
        <v>0</v>
      </c>
      <c r="G47" s="14">
        <v>0</v>
      </c>
      <c r="H47" s="14">
        <v>0</v>
      </c>
      <c r="I47" s="143">
        <v>0</v>
      </c>
      <c r="J47" s="13">
        <f t="shared" si="8"/>
        <v>0</v>
      </c>
    </row>
    <row r="48" spans="2:10" ht="30" customHeight="1">
      <c r="B48" s="8" t="s">
        <v>424</v>
      </c>
      <c r="C48" s="43" t="s">
        <v>307</v>
      </c>
      <c r="D48" s="9" t="s">
        <v>468</v>
      </c>
      <c r="E48" s="14">
        <v>0</v>
      </c>
      <c r="F48" s="14">
        <v>0</v>
      </c>
      <c r="G48" s="14">
        <v>0</v>
      </c>
      <c r="H48" s="14">
        <v>0</v>
      </c>
      <c r="I48" s="143">
        <v>0</v>
      </c>
      <c r="J48" s="13">
        <f t="shared" si="8"/>
        <v>0</v>
      </c>
    </row>
    <row r="49" spans="2:10" ht="30" customHeight="1">
      <c r="B49" s="8" t="s">
        <v>583</v>
      </c>
      <c r="C49" s="43" t="s">
        <v>483</v>
      </c>
      <c r="D49" s="9" t="s">
        <v>376</v>
      </c>
      <c r="E49" s="14">
        <v>0</v>
      </c>
      <c r="F49" s="14">
        <v>0</v>
      </c>
      <c r="G49" s="14">
        <v>0</v>
      </c>
      <c r="H49" s="14">
        <v>0</v>
      </c>
      <c r="I49" s="143">
        <v>0</v>
      </c>
      <c r="J49" s="13">
        <f t="shared" si="8"/>
        <v>0</v>
      </c>
    </row>
    <row r="50" spans="2:10" ht="30" customHeight="1">
      <c r="B50" s="8" t="s">
        <v>425</v>
      </c>
      <c r="C50" s="43" t="s">
        <v>342</v>
      </c>
      <c r="D50" s="9" t="s">
        <v>469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f t="shared" si="8"/>
        <v>0</v>
      </c>
    </row>
    <row r="51" spans="2:10" ht="30" customHeight="1">
      <c r="B51" s="8" t="s">
        <v>426</v>
      </c>
      <c r="C51" s="43" t="s">
        <v>308</v>
      </c>
      <c r="D51" s="9" t="s">
        <v>470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f t="shared" si="8"/>
        <v>0</v>
      </c>
    </row>
    <row r="52" spans="2:10" ht="30" customHeight="1">
      <c r="B52" s="8" t="s">
        <v>427</v>
      </c>
      <c r="C52" s="43" t="s">
        <v>343</v>
      </c>
      <c r="D52" s="9" t="s">
        <v>13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f t="shared" si="8"/>
        <v>0</v>
      </c>
    </row>
    <row r="53" spans="2:10" ht="30" customHeight="1">
      <c r="B53" s="8" t="s">
        <v>584</v>
      </c>
      <c r="C53" s="43" t="s">
        <v>484</v>
      </c>
      <c r="D53" s="9" t="s">
        <v>377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f t="shared" si="8"/>
        <v>0</v>
      </c>
    </row>
    <row r="54" spans="2:10" ht="30" customHeight="1">
      <c r="B54" s="8" t="s">
        <v>428</v>
      </c>
      <c r="C54" s="43" t="s">
        <v>344</v>
      </c>
      <c r="D54" s="9" t="s">
        <v>14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f t="shared" si="8"/>
        <v>0</v>
      </c>
    </row>
    <row r="55" spans="2:10" ht="30" customHeight="1">
      <c r="B55" s="8" t="s">
        <v>429</v>
      </c>
      <c r="C55" s="43" t="s">
        <v>345</v>
      </c>
      <c r="D55" s="9" t="s">
        <v>15</v>
      </c>
      <c r="E55" s="14">
        <v>0</v>
      </c>
      <c r="F55" s="14">
        <v>0</v>
      </c>
      <c r="G55" s="14">
        <v>0</v>
      </c>
      <c r="H55" s="14">
        <v>0</v>
      </c>
      <c r="I55" s="143">
        <v>0</v>
      </c>
      <c r="J55" s="13">
        <f t="shared" si="8"/>
        <v>0</v>
      </c>
    </row>
    <row r="56" spans="2:10" ht="30" customHeight="1">
      <c r="B56" s="8" t="s">
        <v>430</v>
      </c>
      <c r="C56" s="43" t="s">
        <v>346</v>
      </c>
      <c r="D56" s="9" t="s">
        <v>16</v>
      </c>
      <c r="E56" s="14">
        <v>0</v>
      </c>
      <c r="F56" s="14">
        <v>0</v>
      </c>
      <c r="G56" s="14">
        <v>0</v>
      </c>
      <c r="H56" s="14">
        <v>0</v>
      </c>
      <c r="I56" s="143">
        <v>0</v>
      </c>
      <c r="J56" s="13">
        <f t="shared" si="8"/>
        <v>0</v>
      </c>
    </row>
    <row r="57" spans="2:10" ht="30" customHeight="1">
      <c r="B57" s="8" t="s">
        <v>586</v>
      </c>
      <c r="C57" s="43" t="s">
        <v>445</v>
      </c>
      <c r="D57" s="10" t="s">
        <v>378</v>
      </c>
      <c r="E57" s="14">
        <v>0</v>
      </c>
      <c r="F57" s="14">
        <v>0</v>
      </c>
      <c r="G57" s="14">
        <v>0</v>
      </c>
      <c r="H57" s="14">
        <v>0</v>
      </c>
      <c r="I57" s="143">
        <v>0</v>
      </c>
      <c r="J57" s="13">
        <f t="shared" si="8"/>
        <v>0</v>
      </c>
    </row>
    <row r="58" spans="2:10" ht="30" customHeight="1">
      <c r="B58" s="8" t="s">
        <v>585</v>
      </c>
      <c r="C58" s="43" t="s">
        <v>175</v>
      </c>
      <c r="D58" s="11" t="s">
        <v>379</v>
      </c>
      <c r="E58" s="14">
        <v>0</v>
      </c>
      <c r="F58" s="14">
        <v>0</v>
      </c>
      <c r="G58" s="14">
        <v>0</v>
      </c>
      <c r="H58" s="14">
        <v>0</v>
      </c>
      <c r="I58" s="143">
        <v>0</v>
      </c>
      <c r="J58" s="13">
        <f t="shared" si="8"/>
        <v>0</v>
      </c>
    </row>
    <row r="59" spans="2:10" ht="39.75" customHeight="1">
      <c r="B59" s="105" t="s">
        <v>588</v>
      </c>
      <c r="C59" s="106"/>
      <c r="D59" s="107"/>
      <c r="E59" s="108">
        <f aca="true" t="shared" si="9" ref="E59:J59">SUM(E60)</f>
        <v>0</v>
      </c>
      <c r="F59" s="108">
        <f t="shared" si="9"/>
        <v>0</v>
      </c>
      <c r="G59" s="108">
        <f t="shared" si="9"/>
        <v>0</v>
      </c>
      <c r="H59" s="108">
        <f t="shared" si="9"/>
        <v>0</v>
      </c>
      <c r="I59" s="108">
        <f t="shared" si="9"/>
        <v>0</v>
      </c>
      <c r="J59" s="109">
        <f t="shared" si="9"/>
        <v>0</v>
      </c>
    </row>
    <row r="60" spans="2:10" ht="30" customHeight="1">
      <c r="B60" s="8" t="s">
        <v>52</v>
      </c>
      <c r="C60" s="43" t="s">
        <v>304</v>
      </c>
      <c r="D60" s="10" t="s">
        <v>380</v>
      </c>
      <c r="E60" s="14">
        <v>0</v>
      </c>
      <c r="F60" s="14">
        <v>0</v>
      </c>
      <c r="G60" s="14">
        <v>0</v>
      </c>
      <c r="H60" s="14">
        <v>0</v>
      </c>
      <c r="I60" s="143">
        <v>0</v>
      </c>
      <c r="J60" s="13">
        <f>H60+I60</f>
        <v>0</v>
      </c>
    </row>
    <row r="61" spans="2:10" ht="39.75" customHeight="1">
      <c r="B61" s="105" t="s">
        <v>589</v>
      </c>
      <c r="C61" s="106"/>
      <c r="D61" s="107"/>
      <c r="E61" s="108">
        <f aca="true" t="shared" si="10" ref="E61:J61">SUM(E62)</f>
        <v>0</v>
      </c>
      <c r="F61" s="108">
        <f t="shared" si="10"/>
        <v>0</v>
      </c>
      <c r="G61" s="108">
        <f t="shared" si="10"/>
        <v>0</v>
      </c>
      <c r="H61" s="108">
        <f t="shared" si="10"/>
        <v>0</v>
      </c>
      <c r="I61" s="108">
        <f t="shared" si="10"/>
        <v>0</v>
      </c>
      <c r="J61" s="109">
        <f t="shared" si="10"/>
        <v>0</v>
      </c>
    </row>
    <row r="62" spans="2:10" ht="30" customHeight="1">
      <c r="B62" s="8" t="s">
        <v>590</v>
      </c>
      <c r="C62" s="43" t="s">
        <v>485</v>
      </c>
      <c r="D62" s="9" t="s">
        <v>665</v>
      </c>
      <c r="E62" s="14">
        <v>0</v>
      </c>
      <c r="F62" s="14">
        <v>0</v>
      </c>
      <c r="G62" s="14">
        <v>0</v>
      </c>
      <c r="H62" s="14">
        <v>0</v>
      </c>
      <c r="I62" s="143">
        <v>0</v>
      </c>
      <c r="J62" s="13">
        <f>H62+I62</f>
        <v>0</v>
      </c>
    </row>
    <row r="63" spans="2:10" ht="39.75" customHeight="1">
      <c r="B63" s="105" t="s">
        <v>591</v>
      </c>
      <c r="C63" s="106"/>
      <c r="D63" s="107"/>
      <c r="E63" s="108">
        <f aca="true" t="shared" si="11" ref="E63:J63">SUM(E64)</f>
        <v>0</v>
      </c>
      <c r="F63" s="108">
        <f t="shared" si="11"/>
        <v>0</v>
      </c>
      <c r="G63" s="108">
        <f t="shared" si="11"/>
        <v>0</v>
      </c>
      <c r="H63" s="108">
        <f t="shared" si="11"/>
        <v>0</v>
      </c>
      <c r="I63" s="108">
        <f t="shared" si="11"/>
        <v>0</v>
      </c>
      <c r="J63" s="109">
        <f t="shared" si="11"/>
        <v>0</v>
      </c>
    </row>
    <row r="64" spans="2:10" ht="30" customHeight="1">
      <c r="B64" s="8" t="s">
        <v>592</v>
      </c>
      <c r="C64" s="43" t="s">
        <v>482</v>
      </c>
      <c r="D64" s="10" t="s">
        <v>666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f>H64+I64</f>
        <v>0</v>
      </c>
    </row>
    <row r="65" spans="2:10" ht="39.75" customHeight="1">
      <c r="B65" s="105" t="s">
        <v>594</v>
      </c>
      <c r="C65" s="106"/>
      <c r="D65" s="107"/>
      <c r="E65" s="108">
        <f aca="true" t="shared" si="12" ref="E65:J65">SUM(E66:E69)</f>
        <v>0</v>
      </c>
      <c r="F65" s="108">
        <f t="shared" si="12"/>
        <v>0</v>
      </c>
      <c r="G65" s="108">
        <f t="shared" si="12"/>
        <v>0</v>
      </c>
      <c r="H65" s="108">
        <f t="shared" si="12"/>
        <v>0</v>
      </c>
      <c r="I65" s="108">
        <f t="shared" si="12"/>
        <v>0</v>
      </c>
      <c r="J65" s="109">
        <f t="shared" si="12"/>
        <v>0</v>
      </c>
    </row>
    <row r="66" spans="2:10" ht="30" customHeight="1">
      <c r="B66" s="8" t="s">
        <v>687</v>
      </c>
      <c r="C66" s="43" t="s">
        <v>139</v>
      </c>
      <c r="D66" s="11" t="s">
        <v>667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f>H66+I66</f>
        <v>0</v>
      </c>
    </row>
    <row r="67" spans="2:10" ht="30" customHeight="1">
      <c r="B67" s="8" t="s">
        <v>688</v>
      </c>
      <c r="C67" s="43" t="s">
        <v>141</v>
      </c>
      <c r="D67" s="11" t="s">
        <v>384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f>H67+I67</f>
        <v>0</v>
      </c>
    </row>
    <row r="68" spans="2:10" ht="30" customHeight="1">
      <c r="B68" s="8" t="s">
        <v>593</v>
      </c>
      <c r="C68" s="43" t="s">
        <v>786</v>
      </c>
      <c r="D68" s="11" t="s">
        <v>386</v>
      </c>
      <c r="E68" s="14">
        <v>0</v>
      </c>
      <c r="F68" s="14">
        <v>0</v>
      </c>
      <c r="G68" s="14">
        <v>0</v>
      </c>
      <c r="H68" s="14">
        <v>0</v>
      </c>
      <c r="I68" s="143">
        <v>0</v>
      </c>
      <c r="J68" s="13">
        <f>H68+I68</f>
        <v>0</v>
      </c>
    </row>
    <row r="69" spans="2:10" ht="30" customHeight="1">
      <c r="B69" s="8" t="s">
        <v>696</v>
      </c>
      <c r="C69" s="43" t="s">
        <v>238</v>
      </c>
      <c r="D69" s="11" t="s">
        <v>387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f>H69+I69</f>
        <v>0</v>
      </c>
    </row>
    <row r="70" spans="2:10" ht="39.75" customHeight="1">
      <c r="B70" s="105" t="s">
        <v>595</v>
      </c>
      <c r="C70" s="106"/>
      <c r="D70" s="107"/>
      <c r="E70" s="108">
        <f aca="true" t="shared" si="13" ref="E70:J70">SUM(E71)</f>
        <v>0</v>
      </c>
      <c r="F70" s="108">
        <f t="shared" si="13"/>
        <v>0</v>
      </c>
      <c r="G70" s="108">
        <f t="shared" si="13"/>
        <v>0</v>
      </c>
      <c r="H70" s="108">
        <f t="shared" si="13"/>
        <v>0</v>
      </c>
      <c r="I70" s="108">
        <f t="shared" si="13"/>
        <v>0</v>
      </c>
      <c r="J70" s="109">
        <f t="shared" si="13"/>
        <v>0</v>
      </c>
    </row>
    <row r="71" spans="2:10" ht="30" customHeight="1">
      <c r="B71" s="8" t="s">
        <v>596</v>
      </c>
      <c r="C71" s="43" t="s">
        <v>178</v>
      </c>
      <c r="D71" s="10" t="s">
        <v>388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f>H71+I71</f>
        <v>0</v>
      </c>
    </row>
    <row r="72" spans="2:10" ht="39.75" customHeight="1">
      <c r="B72" s="105" t="s">
        <v>598</v>
      </c>
      <c r="C72" s="106"/>
      <c r="D72" s="107"/>
      <c r="E72" s="108">
        <f aca="true" t="shared" si="14" ref="E72:J72">SUM(E73:E75)</f>
        <v>0</v>
      </c>
      <c r="F72" s="108">
        <f t="shared" si="14"/>
        <v>0</v>
      </c>
      <c r="G72" s="108">
        <f t="shared" si="14"/>
        <v>0</v>
      </c>
      <c r="H72" s="108">
        <f t="shared" si="14"/>
        <v>0</v>
      </c>
      <c r="I72" s="108">
        <f t="shared" si="14"/>
        <v>0</v>
      </c>
      <c r="J72" s="109">
        <f t="shared" si="14"/>
        <v>0</v>
      </c>
    </row>
    <row r="73" spans="2:10" ht="30" customHeight="1">
      <c r="B73" s="8" t="s">
        <v>361</v>
      </c>
      <c r="C73" s="43" t="s">
        <v>60</v>
      </c>
      <c r="D73" s="10" t="s">
        <v>362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f>H73+I73</f>
        <v>0</v>
      </c>
    </row>
    <row r="74" spans="2:10" ht="30" customHeight="1">
      <c r="B74" s="8" t="s">
        <v>8</v>
      </c>
      <c r="C74" s="43" t="s">
        <v>61</v>
      </c>
      <c r="D74" s="10" t="s">
        <v>363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f>H74+I74</f>
        <v>0</v>
      </c>
    </row>
    <row r="75" spans="2:10" ht="30" customHeight="1">
      <c r="B75" s="8" t="s">
        <v>9</v>
      </c>
      <c r="C75" s="43" t="s">
        <v>62</v>
      </c>
      <c r="D75" s="10" t="s">
        <v>364</v>
      </c>
      <c r="E75" s="14">
        <v>0</v>
      </c>
      <c r="F75" s="14">
        <v>0</v>
      </c>
      <c r="G75" s="14">
        <v>0</v>
      </c>
      <c r="H75" s="14">
        <v>0</v>
      </c>
      <c r="I75" s="143">
        <v>0</v>
      </c>
      <c r="J75" s="13">
        <f>H75+I75</f>
        <v>0</v>
      </c>
    </row>
    <row r="76" spans="2:10" ht="39.75" customHeight="1">
      <c r="B76" s="105" t="s">
        <v>597</v>
      </c>
      <c r="C76" s="106"/>
      <c r="D76" s="107"/>
      <c r="E76" s="108">
        <f aca="true" t="shared" si="15" ref="E76:J76">SUM(E77)</f>
        <v>0</v>
      </c>
      <c r="F76" s="108">
        <f t="shared" si="15"/>
        <v>0</v>
      </c>
      <c r="G76" s="108">
        <f t="shared" si="15"/>
        <v>0</v>
      </c>
      <c r="H76" s="108">
        <f t="shared" si="15"/>
        <v>0</v>
      </c>
      <c r="I76" s="108">
        <f t="shared" si="15"/>
        <v>0</v>
      </c>
      <c r="J76" s="109">
        <f t="shared" si="15"/>
        <v>0</v>
      </c>
    </row>
    <row r="77" spans="2:10" ht="30" customHeight="1">
      <c r="B77" s="8" t="s">
        <v>599</v>
      </c>
      <c r="C77" s="43" t="s">
        <v>63</v>
      </c>
      <c r="D77" s="10" t="s">
        <v>365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f>H77+I77</f>
        <v>0</v>
      </c>
    </row>
    <row r="78" spans="2:10" ht="39.75" customHeight="1">
      <c r="B78" s="105" t="s">
        <v>602</v>
      </c>
      <c r="C78" s="106"/>
      <c r="D78" s="107"/>
      <c r="E78" s="108">
        <f aca="true" t="shared" si="16" ref="E78:J78">SUM(E79:E85)</f>
        <v>0</v>
      </c>
      <c r="F78" s="108">
        <f t="shared" si="16"/>
        <v>0</v>
      </c>
      <c r="G78" s="108">
        <f t="shared" si="16"/>
        <v>0</v>
      </c>
      <c r="H78" s="108">
        <f t="shared" si="16"/>
        <v>0</v>
      </c>
      <c r="I78" s="108">
        <f t="shared" si="16"/>
        <v>0</v>
      </c>
      <c r="J78" s="109">
        <f t="shared" si="16"/>
        <v>0</v>
      </c>
    </row>
    <row r="79" spans="2:10" ht="30" customHeight="1">
      <c r="B79" s="8" t="s">
        <v>608</v>
      </c>
      <c r="C79" s="8" t="s">
        <v>142</v>
      </c>
      <c r="D79" s="10" t="s">
        <v>389</v>
      </c>
      <c r="E79" s="14">
        <v>0</v>
      </c>
      <c r="F79" s="14">
        <v>0</v>
      </c>
      <c r="G79" s="14">
        <v>0</v>
      </c>
      <c r="H79" s="14">
        <v>0</v>
      </c>
      <c r="I79" s="143">
        <v>0</v>
      </c>
      <c r="J79" s="13">
        <f aca="true" t="shared" si="17" ref="J79:J85">H79+I79</f>
        <v>0</v>
      </c>
    </row>
    <row r="80" spans="2:10" ht="30" customHeight="1">
      <c r="B80" s="8" t="s">
        <v>601</v>
      </c>
      <c r="C80" s="43" t="s">
        <v>783</v>
      </c>
      <c r="D80" s="10" t="s">
        <v>390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f t="shared" si="17"/>
        <v>0</v>
      </c>
    </row>
    <row r="81" spans="2:10" ht="30" customHeight="1">
      <c r="B81" s="8" t="s">
        <v>702</v>
      </c>
      <c r="C81" s="43" t="s">
        <v>337</v>
      </c>
      <c r="D81" s="10" t="s">
        <v>717</v>
      </c>
      <c r="E81" s="14">
        <v>0</v>
      </c>
      <c r="F81" s="14">
        <v>0</v>
      </c>
      <c r="G81" s="14">
        <v>0</v>
      </c>
      <c r="H81" s="14">
        <v>0</v>
      </c>
      <c r="I81" s="143">
        <v>0</v>
      </c>
      <c r="J81" s="13">
        <f t="shared" si="17"/>
        <v>0</v>
      </c>
    </row>
    <row r="82" spans="2:10" ht="30" customHeight="1">
      <c r="B82" s="8" t="s">
        <v>600</v>
      </c>
      <c r="C82" s="43" t="s">
        <v>447</v>
      </c>
      <c r="D82" s="10" t="s">
        <v>391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f t="shared" si="17"/>
        <v>0</v>
      </c>
    </row>
    <row r="83" spans="2:10" ht="30" customHeight="1">
      <c r="B83" s="8" t="s">
        <v>0</v>
      </c>
      <c r="C83" s="43" t="s">
        <v>174</v>
      </c>
      <c r="D83" s="10" t="s">
        <v>477</v>
      </c>
      <c r="E83" s="14">
        <v>0</v>
      </c>
      <c r="F83" s="14">
        <v>0</v>
      </c>
      <c r="G83" s="14">
        <v>0</v>
      </c>
      <c r="H83" s="14">
        <v>0</v>
      </c>
      <c r="I83" s="143">
        <v>0</v>
      </c>
      <c r="J83" s="13">
        <f t="shared" si="17"/>
        <v>0</v>
      </c>
    </row>
    <row r="84" spans="2:10" ht="30" customHeight="1">
      <c r="B84" s="8" t="s">
        <v>736</v>
      </c>
      <c r="C84" s="43" t="s">
        <v>714</v>
      </c>
      <c r="D84" s="10" t="s">
        <v>478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f t="shared" si="17"/>
        <v>0</v>
      </c>
    </row>
    <row r="85" spans="2:10" ht="30" customHeight="1">
      <c r="B85" s="8" t="s">
        <v>798</v>
      </c>
      <c r="C85" s="43" t="s">
        <v>494</v>
      </c>
      <c r="D85" s="10" t="s">
        <v>195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f t="shared" si="17"/>
        <v>0</v>
      </c>
    </row>
    <row r="86" spans="2:10" ht="39.75" customHeight="1">
      <c r="B86" s="105" t="s">
        <v>45</v>
      </c>
      <c r="C86" s="106"/>
      <c r="D86" s="107"/>
      <c r="E86" s="108">
        <f aca="true" t="shared" si="18" ref="E86:J86">SUM(E87:E138)</f>
        <v>0</v>
      </c>
      <c r="F86" s="108">
        <f t="shared" si="18"/>
        <v>0</v>
      </c>
      <c r="G86" s="108">
        <f t="shared" si="18"/>
        <v>0</v>
      </c>
      <c r="H86" s="108">
        <f t="shared" si="18"/>
        <v>0</v>
      </c>
      <c r="I86" s="108">
        <f t="shared" si="18"/>
        <v>0</v>
      </c>
      <c r="J86" s="109">
        <f t="shared" si="18"/>
        <v>0</v>
      </c>
    </row>
    <row r="87" spans="2:10" ht="30" customHeight="1">
      <c r="B87" s="8" t="s">
        <v>603</v>
      </c>
      <c r="C87" s="8" t="s">
        <v>138</v>
      </c>
      <c r="D87" s="11" t="s">
        <v>196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f aca="true" t="shared" si="19" ref="J87:J138">H87+I87</f>
        <v>0</v>
      </c>
    </row>
    <row r="88" spans="2:10" ht="30" customHeight="1">
      <c r="B88" s="8" t="s">
        <v>578</v>
      </c>
      <c r="C88" s="8" t="s">
        <v>403</v>
      </c>
      <c r="D88" s="10" t="s">
        <v>416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f t="shared" si="19"/>
        <v>0</v>
      </c>
    </row>
    <row r="89" spans="2:10" ht="30" customHeight="1">
      <c r="B89" s="8" t="s">
        <v>604</v>
      </c>
      <c r="C89" s="8" t="s">
        <v>84</v>
      </c>
      <c r="D89" s="11" t="s">
        <v>417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f t="shared" si="19"/>
        <v>0</v>
      </c>
    </row>
    <row r="90" spans="2:10" ht="30" customHeight="1">
      <c r="B90" s="8" t="s">
        <v>605</v>
      </c>
      <c r="C90" s="8" t="s">
        <v>177</v>
      </c>
      <c r="D90" s="11" t="s">
        <v>418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f t="shared" si="19"/>
        <v>0</v>
      </c>
    </row>
    <row r="91" spans="2:10" ht="30" customHeight="1">
      <c r="B91" s="8" t="s">
        <v>606</v>
      </c>
      <c r="C91" s="8" t="s">
        <v>143</v>
      </c>
      <c r="D91" s="11" t="s">
        <v>251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f t="shared" si="19"/>
        <v>0</v>
      </c>
    </row>
    <row r="92" spans="2:10" ht="30" customHeight="1">
      <c r="B92" s="8" t="s">
        <v>607</v>
      </c>
      <c r="C92" s="8" t="s">
        <v>144</v>
      </c>
      <c r="D92" s="11" t="s">
        <v>419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f t="shared" si="19"/>
        <v>0</v>
      </c>
    </row>
    <row r="93" spans="2:10" ht="30" customHeight="1">
      <c r="B93" s="8" t="s">
        <v>609</v>
      </c>
      <c r="C93" s="8" t="s">
        <v>402</v>
      </c>
      <c r="D93" s="11" t="s">
        <v>420</v>
      </c>
      <c r="E93" s="14">
        <v>0</v>
      </c>
      <c r="F93" s="14">
        <v>0</v>
      </c>
      <c r="G93" s="14">
        <v>0</v>
      </c>
      <c r="H93" s="14">
        <v>0</v>
      </c>
      <c r="I93" s="143">
        <v>0</v>
      </c>
      <c r="J93" s="13">
        <f t="shared" si="19"/>
        <v>0</v>
      </c>
    </row>
    <row r="94" spans="2:10" ht="30" customHeight="1">
      <c r="B94" s="8" t="s">
        <v>689</v>
      </c>
      <c r="C94" s="8" t="s">
        <v>789</v>
      </c>
      <c r="D94" s="11" t="s">
        <v>421</v>
      </c>
      <c r="E94" s="14">
        <v>0</v>
      </c>
      <c r="F94" s="14">
        <v>0</v>
      </c>
      <c r="G94" s="14">
        <v>0</v>
      </c>
      <c r="H94" s="14">
        <v>0</v>
      </c>
      <c r="I94" s="143">
        <v>0</v>
      </c>
      <c r="J94" s="13">
        <f t="shared" si="19"/>
        <v>0</v>
      </c>
    </row>
    <row r="95" spans="2:10" ht="30" customHeight="1">
      <c r="B95" s="8" t="s">
        <v>610</v>
      </c>
      <c r="C95" s="8" t="s">
        <v>173</v>
      </c>
      <c r="D95" s="10" t="s">
        <v>422</v>
      </c>
      <c r="E95" s="14">
        <v>0</v>
      </c>
      <c r="F95" s="14">
        <v>0</v>
      </c>
      <c r="G95" s="14">
        <v>0</v>
      </c>
      <c r="H95" s="14">
        <v>0</v>
      </c>
      <c r="I95" s="143">
        <v>0</v>
      </c>
      <c r="J95" s="13">
        <f t="shared" si="19"/>
        <v>0</v>
      </c>
    </row>
    <row r="96" spans="2:10" ht="30" customHeight="1">
      <c r="B96" s="8" t="s">
        <v>3</v>
      </c>
      <c r="C96" s="8" t="s">
        <v>399</v>
      </c>
      <c r="D96" s="10" t="s">
        <v>423</v>
      </c>
      <c r="E96" s="14">
        <v>0</v>
      </c>
      <c r="F96" s="14">
        <v>0</v>
      </c>
      <c r="G96" s="14">
        <v>0</v>
      </c>
      <c r="H96" s="14">
        <v>0</v>
      </c>
      <c r="I96" s="143">
        <v>0</v>
      </c>
      <c r="J96" s="13">
        <f t="shared" si="19"/>
        <v>0</v>
      </c>
    </row>
    <row r="97" spans="2:10" ht="30" customHeight="1">
      <c r="B97" s="8" t="s">
        <v>694</v>
      </c>
      <c r="C97" s="8" t="s">
        <v>140</v>
      </c>
      <c r="D97" s="11" t="s">
        <v>765</v>
      </c>
      <c r="E97" s="14">
        <v>0</v>
      </c>
      <c r="F97" s="14">
        <v>0</v>
      </c>
      <c r="G97" s="14">
        <v>0</v>
      </c>
      <c r="H97" s="14">
        <v>0</v>
      </c>
      <c r="I97" s="143">
        <v>0</v>
      </c>
      <c r="J97" s="13">
        <f t="shared" si="19"/>
        <v>0</v>
      </c>
    </row>
    <row r="98" spans="2:10" ht="30" customHeight="1">
      <c r="B98" s="8" t="s">
        <v>611</v>
      </c>
      <c r="C98" s="8" t="s">
        <v>83</v>
      </c>
      <c r="D98" s="10" t="s">
        <v>766</v>
      </c>
      <c r="E98" s="14">
        <v>0</v>
      </c>
      <c r="F98" s="14">
        <v>0</v>
      </c>
      <c r="G98" s="14">
        <v>0</v>
      </c>
      <c r="H98" s="14">
        <v>0</v>
      </c>
      <c r="I98" s="143">
        <v>0</v>
      </c>
      <c r="J98" s="13">
        <f t="shared" si="19"/>
        <v>0</v>
      </c>
    </row>
    <row r="99" spans="2:10" ht="30" customHeight="1">
      <c r="B99" s="8" t="s">
        <v>381</v>
      </c>
      <c r="C99" s="8" t="s">
        <v>348</v>
      </c>
      <c r="D99" s="10" t="s">
        <v>767</v>
      </c>
      <c r="E99" s="14">
        <v>0</v>
      </c>
      <c r="F99" s="14">
        <v>0</v>
      </c>
      <c r="G99" s="14">
        <v>0</v>
      </c>
      <c r="H99" s="14">
        <v>0</v>
      </c>
      <c r="I99" s="143">
        <v>0</v>
      </c>
      <c r="J99" s="13">
        <f t="shared" si="19"/>
        <v>0</v>
      </c>
    </row>
    <row r="100" spans="2:10" ht="30" customHeight="1">
      <c r="B100" s="8" t="s">
        <v>612</v>
      </c>
      <c r="C100" s="8" t="s">
        <v>790</v>
      </c>
      <c r="D100" s="10" t="s">
        <v>768</v>
      </c>
      <c r="E100" s="14">
        <v>0</v>
      </c>
      <c r="F100" s="14">
        <v>0</v>
      </c>
      <c r="G100" s="14">
        <v>0</v>
      </c>
      <c r="H100" s="14">
        <v>0</v>
      </c>
      <c r="I100" s="143">
        <v>0</v>
      </c>
      <c r="J100" s="13">
        <f t="shared" si="19"/>
        <v>0</v>
      </c>
    </row>
    <row r="101" spans="2:10" ht="30" customHeight="1">
      <c r="B101" s="8" t="s">
        <v>1</v>
      </c>
      <c r="C101" s="8" t="s">
        <v>349</v>
      </c>
      <c r="D101" s="10" t="s">
        <v>769</v>
      </c>
      <c r="E101" s="14">
        <v>0</v>
      </c>
      <c r="F101" s="14">
        <v>0</v>
      </c>
      <c r="G101" s="14">
        <v>0</v>
      </c>
      <c r="H101" s="14">
        <v>0</v>
      </c>
      <c r="I101" s="143">
        <v>0</v>
      </c>
      <c r="J101" s="13">
        <f t="shared" si="19"/>
        <v>0</v>
      </c>
    </row>
    <row r="102" spans="2:10" ht="30" customHeight="1">
      <c r="B102" s="8" t="s">
        <v>613</v>
      </c>
      <c r="C102" s="8" t="s">
        <v>400</v>
      </c>
      <c r="D102" s="10" t="s">
        <v>770</v>
      </c>
      <c r="E102" s="14">
        <v>0</v>
      </c>
      <c r="F102" s="14">
        <v>0</v>
      </c>
      <c r="G102" s="14">
        <v>0</v>
      </c>
      <c r="H102" s="14">
        <v>0</v>
      </c>
      <c r="I102" s="143">
        <v>0</v>
      </c>
      <c r="J102" s="13">
        <f t="shared" si="19"/>
        <v>0</v>
      </c>
    </row>
    <row r="103" spans="2:10" ht="30" customHeight="1">
      <c r="B103" s="8" t="s">
        <v>695</v>
      </c>
      <c r="C103" s="8" t="s">
        <v>405</v>
      </c>
      <c r="D103" s="11" t="s">
        <v>771</v>
      </c>
      <c r="E103" s="14">
        <v>0</v>
      </c>
      <c r="F103" s="14">
        <v>0</v>
      </c>
      <c r="G103" s="14">
        <v>0</v>
      </c>
      <c r="H103" s="14">
        <v>0</v>
      </c>
      <c r="I103" s="143">
        <v>0</v>
      </c>
      <c r="J103" s="13">
        <f t="shared" si="19"/>
        <v>0</v>
      </c>
    </row>
    <row r="104" spans="2:10" ht="30" customHeight="1">
      <c r="B104" s="8" t="s">
        <v>614</v>
      </c>
      <c r="C104" s="8" t="s">
        <v>87</v>
      </c>
      <c r="D104" s="10" t="s">
        <v>772</v>
      </c>
      <c r="E104" s="14">
        <v>0</v>
      </c>
      <c r="F104" s="14">
        <v>0</v>
      </c>
      <c r="G104" s="14">
        <v>0</v>
      </c>
      <c r="H104" s="14">
        <v>0</v>
      </c>
      <c r="I104" s="143">
        <v>0</v>
      </c>
      <c r="J104" s="13">
        <f t="shared" si="19"/>
        <v>0</v>
      </c>
    </row>
    <row r="105" spans="2:10" ht="30" customHeight="1">
      <c r="B105" s="8" t="s">
        <v>615</v>
      </c>
      <c r="C105" s="8" t="s">
        <v>88</v>
      </c>
      <c r="D105" s="10" t="s">
        <v>773</v>
      </c>
      <c r="E105" s="14">
        <v>0</v>
      </c>
      <c r="F105" s="14">
        <v>0</v>
      </c>
      <c r="G105" s="14">
        <v>0</v>
      </c>
      <c r="H105" s="14">
        <v>0</v>
      </c>
      <c r="I105" s="143">
        <v>0</v>
      </c>
      <c r="J105" s="13">
        <f t="shared" si="19"/>
        <v>0</v>
      </c>
    </row>
    <row r="106" spans="2:10" ht="30" customHeight="1">
      <c r="B106" s="8" t="s">
        <v>616</v>
      </c>
      <c r="C106" s="8" t="s">
        <v>89</v>
      </c>
      <c r="D106" s="10" t="s">
        <v>774</v>
      </c>
      <c r="E106" s="14">
        <v>0</v>
      </c>
      <c r="F106" s="14">
        <v>0</v>
      </c>
      <c r="G106" s="14">
        <v>0</v>
      </c>
      <c r="H106" s="14">
        <v>0</v>
      </c>
      <c r="I106" s="143">
        <v>0</v>
      </c>
      <c r="J106" s="13">
        <f t="shared" si="19"/>
        <v>0</v>
      </c>
    </row>
    <row r="107" spans="2:10" ht="30" customHeight="1">
      <c r="B107" s="8" t="s">
        <v>617</v>
      </c>
      <c r="C107" s="8" t="s">
        <v>176</v>
      </c>
      <c r="D107" s="10" t="s">
        <v>775</v>
      </c>
      <c r="E107" s="14">
        <v>0</v>
      </c>
      <c r="F107" s="14">
        <v>0</v>
      </c>
      <c r="G107" s="14">
        <v>0</v>
      </c>
      <c r="H107" s="14">
        <v>0</v>
      </c>
      <c r="I107" s="143">
        <v>0</v>
      </c>
      <c r="J107" s="13">
        <f t="shared" si="19"/>
        <v>0</v>
      </c>
    </row>
    <row r="108" spans="2:10" ht="30" customHeight="1">
      <c r="B108" s="8" t="s">
        <v>618</v>
      </c>
      <c r="C108" s="8" t="s">
        <v>630</v>
      </c>
      <c r="D108" s="11" t="s">
        <v>776</v>
      </c>
      <c r="E108" s="14">
        <v>0</v>
      </c>
      <c r="F108" s="14">
        <v>0</v>
      </c>
      <c r="G108" s="14">
        <v>0</v>
      </c>
      <c r="H108" s="14">
        <v>0</v>
      </c>
      <c r="I108" s="143">
        <v>0</v>
      </c>
      <c r="J108" s="13">
        <f t="shared" si="19"/>
        <v>0</v>
      </c>
    </row>
    <row r="109" spans="2:10" ht="30" customHeight="1">
      <c r="B109" s="8" t="s">
        <v>574</v>
      </c>
      <c r="C109" s="8" t="s">
        <v>36</v>
      </c>
      <c r="D109" s="11" t="s">
        <v>777</v>
      </c>
      <c r="E109" s="14">
        <v>0</v>
      </c>
      <c r="F109" s="14">
        <v>0</v>
      </c>
      <c r="G109" s="14">
        <v>0</v>
      </c>
      <c r="H109" s="14">
        <v>0</v>
      </c>
      <c r="I109" s="143">
        <v>0</v>
      </c>
      <c r="J109" s="13">
        <f t="shared" si="19"/>
        <v>0</v>
      </c>
    </row>
    <row r="110" spans="2:10" ht="30" customHeight="1">
      <c r="B110" s="8" t="s">
        <v>575</v>
      </c>
      <c r="C110" s="8" t="s">
        <v>86</v>
      </c>
      <c r="D110" s="10" t="s">
        <v>778</v>
      </c>
      <c r="E110" s="14">
        <v>0</v>
      </c>
      <c r="F110" s="14">
        <v>0</v>
      </c>
      <c r="G110" s="14">
        <v>0</v>
      </c>
      <c r="H110" s="14">
        <v>0</v>
      </c>
      <c r="I110" s="143">
        <v>0</v>
      </c>
      <c r="J110" s="13">
        <f t="shared" si="19"/>
        <v>0</v>
      </c>
    </row>
    <row r="111" spans="2:10" ht="30" customHeight="1">
      <c r="B111" s="8" t="s">
        <v>576</v>
      </c>
      <c r="C111" s="8" t="s">
        <v>35</v>
      </c>
      <c r="D111" s="11" t="s">
        <v>439</v>
      </c>
      <c r="E111" s="14">
        <v>0</v>
      </c>
      <c r="F111" s="14">
        <v>0</v>
      </c>
      <c r="G111" s="14">
        <v>0</v>
      </c>
      <c r="H111" s="14">
        <v>0</v>
      </c>
      <c r="I111" s="143">
        <v>0</v>
      </c>
      <c r="J111" s="13">
        <f t="shared" si="19"/>
        <v>0</v>
      </c>
    </row>
    <row r="112" spans="2:10" ht="30" customHeight="1">
      <c r="B112" s="8" t="s">
        <v>577</v>
      </c>
      <c r="C112" s="8" t="s">
        <v>85</v>
      </c>
      <c r="D112" s="11" t="s">
        <v>219</v>
      </c>
      <c r="E112" s="14">
        <v>0</v>
      </c>
      <c r="F112" s="14">
        <v>0</v>
      </c>
      <c r="G112" s="14">
        <v>0</v>
      </c>
      <c r="H112" s="14">
        <v>0</v>
      </c>
      <c r="I112" s="143">
        <v>0</v>
      </c>
      <c r="J112" s="13">
        <f t="shared" si="19"/>
        <v>0</v>
      </c>
    </row>
    <row r="113" spans="2:10" ht="30" customHeight="1">
      <c r="B113" s="8" t="s">
        <v>690</v>
      </c>
      <c r="C113" s="8" t="s">
        <v>231</v>
      </c>
      <c r="D113" s="10" t="s">
        <v>220</v>
      </c>
      <c r="E113" s="14">
        <v>0</v>
      </c>
      <c r="F113" s="14">
        <v>0</v>
      </c>
      <c r="G113" s="14">
        <v>0</v>
      </c>
      <c r="H113" s="14">
        <v>0</v>
      </c>
      <c r="I113" s="143">
        <v>0</v>
      </c>
      <c r="J113" s="13">
        <f t="shared" si="19"/>
        <v>0</v>
      </c>
    </row>
    <row r="114" spans="2:10" ht="30" customHeight="1">
      <c r="B114" s="8" t="s">
        <v>691</v>
      </c>
      <c r="C114" s="8" t="s">
        <v>233</v>
      </c>
      <c r="D114" s="10" t="s">
        <v>221</v>
      </c>
      <c r="E114" s="14">
        <v>0</v>
      </c>
      <c r="F114" s="14">
        <v>0</v>
      </c>
      <c r="G114" s="14">
        <v>0</v>
      </c>
      <c r="H114" s="14">
        <v>0</v>
      </c>
      <c r="I114" s="143">
        <v>0</v>
      </c>
      <c r="J114" s="13">
        <f t="shared" si="19"/>
        <v>0</v>
      </c>
    </row>
    <row r="115" spans="2:10" ht="30" customHeight="1">
      <c r="B115" s="8" t="s">
        <v>809</v>
      </c>
      <c r="C115" s="8" t="s">
        <v>448</v>
      </c>
      <c r="D115" s="11" t="s">
        <v>222</v>
      </c>
      <c r="E115" s="14">
        <v>0</v>
      </c>
      <c r="F115" s="14">
        <v>0</v>
      </c>
      <c r="G115" s="14">
        <v>0</v>
      </c>
      <c r="H115" s="14">
        <v>0</v>
      </c>
      <c r="I115" s="143">
        <v>0</v>
      </c>
      <c r="J115" s="13">
        <f t="shared" si="19"/>
        <v>0</v>
      </c>
    </row>
    <row r="116" spans="2:10" ht="30" customHeight="1">
      <c r="B116" s="8" t="s">
        <v>579</v>
      </c>
      <c r="C116" s="8" t="s">
        <v>350</v>
      </c>
      <c r="D116" s="10" t="s">
        <v>223</v>
      </c>
      <c r="E116" s="14">
        <v>0</v>
      </c>
      <c r="F116" s="14">
        <v>0</v>
      </c>
      <c r="G116" s="14">
        <v>0</v>
      </c>
      <c r="H116" s="14">
        <v>0</v>
      </c>
      <c r="I116" s="143">
        <v>0</v>
      </c>
      <c r="J116" s="13">
        <f t="shared" si="19"/>
        <v>0</v>
      </c>
    </row>
    <row r="117" spans="2:10" ht="30" customHeight="1">
      <c r="B117" s="8" t="s">
        <v>298</v>
      </c>
      <c r="C117" s="8" t="s">
        <v>339</v>
      </c>
      <c r="D117" s="10" t="s">
        <v>718</v>
      </c>
      <c r="E117" s="14">
        <v>0</v>
      </c>
      <c r="F117" s="14">
        <v>0</v>
      </c>
      <c r="G117" s="14">
        <v>0</v>
      </c>
      <c r="H117" s="14">
        <v>0</v>
      </c>
      <c r="I117" s="143">
        <v>0</v>
      </c>
      <c r="J117" s="13">
        <f t="shared" si="19"/>
        <v>0</v>
      </c>
    </row>
    <row r="118" spans="2:10" ht="30" customHeight="1">
      <c r="B118" s="8" t="s">
        <v>734</v>
      </c>
      <c r="C118" s="8" t="s">
        <v>791</v>
      </c>
      <c r="D118" s="10" t="s">
        <v>224</v>
      </c>
      <c r="E118" s="14">
        <v>0</v>
      </c>
      <c r="F118" s="14">
        <v>0</v>
      </c>
      <c r="G118" s="14">
        <v>0</v>
      </c>
      <c r="H118" s="14">
        <v>0</v>
      </c>
      <c r="I118" s="143">
        <v>0</v>
      </c>
      <c r="J118" s="13">
        <f t="shared" si="19"/>
        <v>0</v>
      </c>
    </row>
    <row r="119" spans="2:10" ht="30" customHeight="1">
      <c r="B119" s="8" t="s">
        <v>737</v>
      </c>
      <c r="C119" s="8" t="s">
        <v>712</v>
      </c>
      <c r="D119" s="10" t="s">
        <v>225</v>
      </c>
      <c r="E119" s="14">
        <v>0</v>
      </c>
      <c r="F119" s="14">
        <v>0</v>
      </c>
      <c r="G119" s="14">
        <v>0</v>
      </c>
      <c r="H119" s="14">
        <v>0</v>
      </c>
      <c r="I119" s="143">
        <v>0</v>
      </c>
      <c r="J119" s="13">
        <f t="shared" si="19"/>
        <v>0</v>
      </c>
    </row>
    <row r="120" spans="2:10" ht="30" customHeight="1">
      <c r="B120" s="8" t="s">
        <v>738</v>
      </c>
      <c r="C120" s="8" t="s">
        <v>794</v>
      </c>
      <c r="D120" s="10" t="s">
        <v>226</v>
      </c>
      <c r="E120" s="14">
        <v>0</v>
      </c>
      <c r="F120" s="14">
        <v>0</v>
      </c>
      <c r="G120" s="14">
        <v>0</v>
      </c>
      <c r="H120" s="14">
        <v>0</v>
      </c>
      <c r="I120" s="143">
        <v>0</v>
      </c>
      <c r="J120" s="13">
        <f t="shared" si="19"/>
        <v>0</v>
      </c>
    </row>
    <row r="121" spans="2:10" ht="30" customHeight="1">
      <c r="B121" s="8" t="s">
        <v>739</v>
      </c>
      <c r="C121" s="8" t="s">
        <v>146</v>
      </c>
      <c r="D121" s="10" t="s">
        <v>227</v>
      </c>
      <c r="E121" s="14">
        <v>0</v>
      </c>
      <c r="F121" s="14">
        <v>0</v>
      </c>
      <c r="G121" s="14">
        <v>0</v>
      </c>
      <c r="H121" s="14">
        <v>0</v>
      </c>
      <c r="I121" s="143">
        <v>0</v>
      </c>
      <c r="J121" s="13">
        <f t="shared" si="19"/>
        <v>0</v>
      </c>
    </row>
    <row r="122" spans="2:10" ht="30" customHeight="1">
      <c r="B122" s="8" t="s">
        <v>740</v>
      </c>
      <c r="C122" s="8" t="s">
        <v>145</v>
      </c>
      <c r="D122" s="10" t="s">
        <v>228</v>
      </c>
      <c r="E122" s="14">
        <v>0</v>
      </c>
      <c r="F122" s="14">
        <v>0</v>
      </c>
      <c r="G122" s="14">
        <v>0</v>
      </c>
      <c r="H122" s="14">
        <v>0</v>
      </c>
      <c r="I122" s="143">
        <v>0</v>
      </c>
      <c r="J122" s="13">
        <f t="shared" si="19"/>
        <v>0</v>
      </c>
    </row>
    <row r="123" spans="2:10" ht="30" customHeight="1">
      <c r="B123" s="8" t="s">
        <v>742</v>
      </c>
      <c r="C123" s="8" t="s">
        <v>795</v>
      </c>
      <c r="D123" s="10" t="s">
        <v>229</v>
      </c>
      <c r="E123" s="14">
        <v>0</v>
      </c>
      <c r="F123" s="14">
        <v>0</v>
      </c>
      <c r="G123" s="14">
        <v>0</v>
      </c>
      <c r="H123" s="14">
        <v>0</v>
      </c>
      <c r="I123" s="143">
        <v>0</v>
      </c>
      <c r="J123" s="13">
        <f t="shared" si="19"/>
        <v>0</v>
      </c>
    </row>
    <row r="124" spans="2:10" ht="30" customHeight="1">
      <c r="B124" s="8" t="s">
        <v>745</v>
      </c>
      <c r="C124" s="8" t="s">
        <v>780</v>
      </c>
      <c r="D124" s="10" t="s">
        <v>297</v>
      </c>
      <c r="E124" s="14">
        <v>0</v>
      </c>
      <c r="F124" s="14">
        <v>0</v>
      </c>
      <c r="G124" s="14">
        <v>0</v>
      </c>
      <c r="H124" s="14">
        <v>0</v>
      </c>
      <c r="I124" s="143">
        <v>0</v>
      </c>
      <c r="J124" s="13">
        <f t="shared" si="19"/>
        <v>0</v>
      </c>
    </row>
    <row r="125" spans="2:10" ht="30" customHeight="1">
      <c r="B125" s="8" t="s">
        <v>746</v>
      </c>
      <c r="C125" s="8" t="s">
        <v>779</v>
      </c>
      <c r="D125" s="10" t="s">
        <v>501</v>
      </c>
      <c r="E125" s="14">
        <v>0</v>
      </c>
      <c r="F125" s="14">
        <v>0</v>
      </c>
      <c r="G125" s="14">
        <v>0</v>
      </c>
      <c r="H125" s="14">
        <v>0</v>
      </c>
      <c r="I125" s="143">
        <v>0</v>
      </c>
      <c r="J125" s="13">
        <f t="shared" si="19"/>
        <v>0</v>
      </c>
    </row>
    <row r="126" spans="2:10" ht="30" customHeight="1">
      <c r="B126" s="8" t="s">
        <v>747</v>
      </c>
      <c r="C126" s="8" t="s">
        <v>401</v>
      </c>
      <c r="D126" s="11" t="s">
        <v>625</v>
      </c>
      <c r="E126" s="14">
        <v>0</v>
      </c>
      <c r="F126" s="14">
        <v>0</v>
      </c>
      <c r="G126" s="14">
        <v>0</v>
      </c>
      <c r="H126" s="14">
        <v>0</v>
      </c>
      <c r="I126" s="143">
        <v>0</v>
      </c>
      <c r="J126" s="13">
        <f t="shared" si="19"/>
        <v>0</v>
      </c>
    </row>
    <row r="127" spans="2:10" ht="30" customHeight="1">
      <c r="B127" s="8" t="s">
        <v>748</v>
      </c>
      <c r="C127" s="8" t="s">
        <v>489</v>
      </c>
      <c r="D127" s="11" t="s">
        <v>626</v>
      </c>
      <c r="E127" s="14">
        <v>0</v>
      </c>
      <c r="F127" s="14">
        <v>0</v>
      </c>
      <c r="G127" s="14">
        <v>0</v>
      </c>
      <c r="H127" s="14">
        <v>0</v>
      </c>
      <c r="I127" s="143">
        <v>0</v>
      </c>
      <c r="J127" s="13">
        <f t="shared" si="19"/>
        <v>0</v>
      </c>
    </row>
    <row r="128" spans="2:10" ht="30" customHeight="1">
      <c r="B128" s="8" t="s">
        <v>750</v>
      </c>
      <c r="C128" s="8" t="s">
        <v>491</v>
      </c>
      <c r="D128" s="10" t="s">
        <v>627</v>
      </c>
      <c r="E128" s="14">
        <v>0</v>
      </c>
      <c r="F128" s="14">
        <v>0</v>
      </c>
      <c r="G128" s="14">
        <v>0</v>
      </c>
      <c r="H128" s="14">
        <v>0</v>
      </c>
      <c r="I128" s="143">
        <v>0</v>
      </c>
      <c r="J128" s="13">
        <f t="shared" si="19"/>
        <v>0</v>
      </c>
    </row>
    <row r="129" spans="2:10" ht="30" customHeight="1">
      <c r="B129" s="8" t="s">
        <v>751</v>
      </c>
      <c r="C129" s="8" t="s">
        <v>351</v>
      </c>
      <c r="D129" s="11" t="s">
        <v>628</v>
      </c>
      <c r="E129" s="14">
        <v>0</v>
      </c>
      <c r="F129" s="14">
        <v>0</v>
      </c>
      <c r="G129" s="14">
        <v>0</v>
      </c>
      <c r="H129" s="14">
        <v>0</v>
      </c>
      <c r="I129" s="143">
        <v>0</v>
      </c>
      <c r="J129" s="13">
        <f t="shared" si="19"/>
        <v>0</v>
      </c>
    </row>
    <row r="130" spans="2:10" ht="30" customHeight="1">
      <c r="B130" s="8" t="s">
        <v>383</v>
      </c>
      <c r="C130" s="8" t="s">
        <v>352</v>
      </c>
      <c r="D130" s="11" t="s">
        <v>22</v>
      </c>
      <c r="E130" s="14">
        <v>0</v>
      </c>
      <c r="F130" s="14">
        <v>0</v>
      </c>
      <c r="G130" s="14">
        <v>0</v>
      </c>
      <c r="H130" s="14">
        <v>0</v>
      </c>
      <c r="I130" s="143">
        <v>0</v>
      </c>
      <c r="J130" s="13">
        <f t="shared" si="19"/>
        <v>0</v>
      </c>
    </row>
    <row r="131" spans="2:10" ht="30" customHeight="1">
      <c r="B131" s="8" t="s">
        <v>799</v>
      </c>
      <c r="C131" s="8" t="s">
        <v>490</v>
      </c>
      <c r="D131" s="11" t="s">
        <v>629</v>
      </c>
      <c r="E131" s="14">
        <v>0</v>
      </c>
      <c r="F131" s="14">
        <v>0</v>
      </c>
      <c r="G131" s="14">
        <v>0</v>
      </c>
      <c r="H131" s="14">
        <v>0</v>
      </c>
      <c r="I131" s="143">
        <v>0</v>
      </c>
      <c r="J131" s="13">
        <f t="shared" si="19"/>
        <v>0</v>
      </c>
    </row>
    <row r="132" spans="2:10" ht="30" customHeight="1">
      <c r="B132" s="8" t="s">
        <v>800</v>
      </c>
      <c r="C132" s="8" t="s">
        <v>499</v>
      </c>
      <c r="D132" s="11" t="s">
        <v>272</v>
      </c>
      <c r="E132" s="14">
        <v>0</v>
      </c>
      <c r="F132" s="14">
        <v>0</v>
      </c>
      <c r="G132" s="14">
        <v>0</v>
      </c>
      <c r="H132" s="14">
        <v>0</v>
      </c>
      <c r="I132" s="143">
        <v>0</v>
      </c>
      <c r="J132" s="13">
        <f t="shared" si="19"/>
        <v>0</v>
      </c>
    </row>
    <row r="133" spans="2:10" ht="30" customHeight="1">
      <c r="B133" s="8" t="s">
        <v>801</v>
      </c>
      <c r="C133" s="8" t="s">
        <v>492</v>
      </c>
      <c r="D133" s="11" t="s">
        <v>273</v>
      </c>
      <c r="E133" s="14">
        <v>0</v>
      </c>
      <c r="F133" s="14">
        <v>0</v>
      </c>
      <c r="G133" s="14">
        <v>0</v>
      </c>
      <c r="H133" s="14">
        <v>0</v>
      </c>
      <c r="I133" s="143">
        <v>0</v>
      </c>
      <c r="J133" s="13">
        <f t="shared" si="19"/>
        <v>0</v>
      </c>
    </row>
    <row r="134" spans="2:10" ht="30" customHeight="1">
      <c r="B134" s="8" t="s">
        <v>803</v>
      </c>
      <c r="C134" s="8" t="s">
        <v>486</v>
      </c>
      <c r="D134" s="11" t="s">
        <v>274</v>
      </c>
      <c r="E134" s="14">
        <v>0</v>
      </c>
      <c r="F134" s="14">
        <v>0</v>
      </c>
      <c r="G134" s="14">
        <v>0</v>
      </c>
      <c r="H134" s="14">
        <v>0</v>
      </c>
      <c r="I134" s="143">
        <v>0</v>
      </c>
      <c r="J134" s="13">
        <f t="shared" si="19"/>
        <v>0</v>
      </c>
    </row>
    <row r="135" spans="2:10" ht="30" customHeight="1">
      <c r="B135" s="8" t="s">
        <v>806</v>
      </c>
      <c r="C135" s="8" t="s">
        <v>498</v>
      </c>
      <c r="D135" s="11" t="s">
        <v>275</v>
      </c>
      <c r="E135" s="14">
        <v>0</v>
      </c>
      <c r="F135" s="14">
        <v>0</v>
      </c>
      <c r="G135" s="14">
        <v>0</v>
      </c>
      <c r="H135" s="14">
        <v>0</v>
      </c>
      <c r="I135" s="143">
        <v>0</v>
      </c>
      <c r="J135" s="13">
        <f t="shared" si="19"/>
        <v>0</v>
      </c>
    </row>
    <row r="136" spans="2:10" ht="30" customHeight="1">
      <c r="B136" s="8" t="s">
        <v>807</v>
      </c>
      <c r="C136" s="8" t="s">
        <v>497</v>
      </c>
      <c r="D136" s="11" t="s">
        <v>276</v>
      </c>
      <c r="E136" s="14">
        <v>0</v>
      </c>
      <c r="F136" s="14">
        <v>0</v>
      </c>
      <c r="G136" s="14">
        <v>0</v>
      </c>
      <c r="H136" s="14">
        <v>0</v>
      </c>
      <c r="I136" s="143">
        <v>0</v>
      </c>
      <c r="J136" s="13">
        <f t="shared" si="19"/>
        <v>0</v>
      </c>
    </row>
    <row r="137" spans="2:10" ht="30" customHeight="1">
      <c r="B137" s="8" t="s">
        <v>808</v>
      </c>
      <c r="C137" s="8" t="s">
        <v>239</v>
      </c>
      <c r="D137" s="11" t="s">
        <v>277</v>
      </c>
      <c r="E137" s="14">
        <v>0</v>
      </c>
      <c r="F137" s="14">
        <v>0</v>
      </c>
      <c r="G137" s="14">
        <v>0</v>
      </c>
      <c r="H137" s="14">
        <v>0</v>
      </c>
      <c r="I137" s="143">
        <v>0</v>
      </c>
      <c r="J137" s="13">
        <f t="shared" si="19"/>
        <v>0</v>
      </c>
    </row>
    <row r="138" spans="2:10" ht="30" customHeight="1">
      <c r="B138" s="8" t="s">
        <v>23</v>
      </c>
      <c r="C138" s="8" t="s">
        <v>353</v>
      </c>
      <c r="D138" s="11" t="s">
        <v>24</v>
      </c>
      <c r="E138" s="14">
        <v>0</v>
      </c>
      <c r="F138" s="14">
        <v>0</v>
      </c>
      <c r="G138" s="14">
        <v>0</v>
      </c>
      <c r="H138" s="14">
        <v>0</v>
      </c>
      <c r="I138" s="143">
        <v>0</v>
      </c>
      <c r="J138" s="13">
        <f t="shared" si="19"/>
        <v>0</v>
      </c>
    </row>
    <row r="139" spans="2:10" ht="39.75" customHeight="1">
      <c r="B139" s="105" t="s">
        <v>5</v>
      </c>
      <c r="C139" s="106"/>
      <c r="D139" s="107"/>
      <c r="E139" s="108">
        <f aca="true" t="shared" si="20" ref="E139:J139">SUM(E140)</f>
        <v>0</v>
      </c>
      <c r="F139" s="108">
        <f t="shared" si="20"/>
        <v>0</v>
      </c>
      <c r="G139" s="108">
        <f t="shared" si="20"/>
        <v>0</v>
      </c>
      <c r="H139" s="108">
        <f t="shared" si="20"/>
        <v>0</v>
      </c>
      <c r="I139" s="108">
        <f t="shared" si="20"/>
        <v>0</v>
      </c>
      <c r="J139" s="109">
        <f t="shared" si="20"/>
        <v>0</v>
      </c>
    </row>
    <row r="140" spans="2:10" ht="30" customHeight="1">
      <c r="B140" s="8" t="s">
        <v>4</v>
      </c>
      <c r="C140" s="43" t="s">
        <v>232</v>
      </c>
      <c r="D140" s="10" t="s">
        <v>278</v>
      </c>
      <c r="E140" s="14">
        <v>0</v>
      </c>
      <c r="F140" s="14">
        <v>0</v>
      </c>
      <c r="G140" s="14">
        <v>0</v>
      </c>
      <c r="H140" s="14">
        <v>0</v>
      </c>
      <c r="I140" s="143">
        <v>0</v>
      </c>
      <c r="J140" s="13">
        <f>H140+I140</f>
        <v>0</v>
      </c>
    </row>
    <row r="141" spans="2:10" ht="39.75" customHeight="1">
      <c r="B141" s="105" t="s">
        <v>6</v>
      </c>
      <c r="C141" s="106"/>
      <c r="D141" s="107"/>
      <c r="E141" s="108">
        <f aca="true" t="shared" si="21" ref="E141:J141">SUM(E142:E145)</f>
        <v>8748218.11</v>
      </c>
      <c r="F141" s="108">
        <f t="shared" si="21"/>
        <v>0.04</v>
      </c>
      <c r="G141" s="108">
        <f t="shared" si="21"/>
        <v>3668530.81</v>
      </c>
      <c r="H141" s="108">
        <f t="shared" si="21"/>
        <v>4639797.83</v>
      </c>
      <c r="I141" s="108">
        <f t="shared" si="21"/>
        <v>439889.43</v>
      </c>
      <c r="J141" s="109">
        <f t="shared" si="21"/>
        <v>5079687.26</v>
      </c>
    </row>
    <row r="142" spans="2:10" ht="30" customHeight="1">
      <c r="B142" s="8" t="s">
        <v>686</v>
      </c>
      <c r="C142" s="43" t="s">
        <v>788</v>
      </c>
      <c r="D142" s="10" t="s">
        <v>279</v>
      </c>
      <c r="E142" s="14">
        <v>8748218.11</v>
      </c>
      <c r="F142" s="14">
        <v>0.04</v>
      </c>
      <c r="G142" s="14">
        <v>3668530.81</v>
      </c>
      <c r="H142" s="14">
        <v>4639797.83</v>
      </c>
      <c r="I142" s="14">
        <v>439889.43</v>
      </c>
      <c r="J142" s="13">
        <v>5079687.26</v>
      </c>
    </row>
    <row r="143" spans="2:10" ht="30" customHeight="1">
      <c r="B143" s="8" t="s">
        <v>7</v>
      </c>
      <c r="C143" s="43" t="s">
        <v>234</v>
      </c>
      <c r="D143" s="10" t="s">
        <v>392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3">
        <v>0</v>
      </c>
    </row>
    <row r="144" spans="2:10" ht="30" customHeight="1">
      <c r="B144" s="8" t="s">
        <v>699</v>
      </c>
      <c r="C144" s="43" t="s">
        <v>335</v>
      </c>
      <c r="D144" s="10" t="s">
        <v>719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3">
        <v>0</v>
      </c>
    </row>
    <row r="145" spans="2:10" ht="30" customHeight="1">
      <c r="B145" s="8" t="s">
        <v>700</v>
      </c>
      <c r="C145" s="43" t="s">
        <v>336</v>
      </c>
      <c r="D145" s="10" t="s">
        <v>397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3">
        <v>0</v>
      </c>
    </row>
    <row r="146" spans="2:10" ht="39.75" customHeight="1">
      <c r="B146" s="105" t="s">
        <v>752</v>
      </c>
      <c r="C146" s="106"/>
      <c r="D146" s="107"/>
      <c r="E146" s="108">
        <f aca="true" t="shared" si="22" ref="E146:J146">SUM(E147:E156)</f>
        <v>1071829.09</v>
      </c>
      <c r="F146" s="108">
        <f t="shared" si="22"/>
        <v>0</v>
      </c>
      <c r="G146" s="108">
        <f t="shared" si="22"/>
        <v>1071829.09</v>
      </c>
      <c r="H146" s="108">
        <f t="shared" si="22"/>
        <v>0</v>
      </c>
      <c r="I146" s="108">
        <f t="shared" si="22"/>
        <v>0</v>
      </c>
      <c r="J146" s="109">
        <f t="shared" si="22"/>
        <v>0</v>
      </c>
    </row>
    <row r="147" spans="2:10" ht="30" customHeight="1">
      <c r="B147" s="8" t="s">
        <v>684</v>
      </c>
      <c r="C147" s="43" t="s">
        <v>787</v>
      </c>
      <c r="D147" s="10" t="s">
        <v>393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3">
        <v>0</v>
      </c>
    </row>
    <row r="148" spans="2:10" ht="30" customHeight="1">
      <c r="B148" s="8" t="s">
        <v>685</v>
      </c>
      <c r="C148" s="43" t="s">
        <v>785</v>
      </c>
      <c r="D148" s="10" t="s">
        <v>720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3">
        <v>0</v>
      </c>
    </row>
    <row r="149" spans="2:10" ht="30" customHeight="1">
      <c r="B149" s="8" t="s">
        <v>2</v>
      </c>
      <c r="C149" s="43" t="s">
        <v>82</v>
      </c>
      <c r="D149" s="10" t="s">
        <v>721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3">
        <v>0</v>
      </c>
    </row>
    <row r="150" spans="2:10" ht="30" customHeight="1">
      <c r="B150" s="8" t="s">
        <v>679</v>
      </c>
      <c r="C150" s="43" t="s">
        <v>230</v>
      </c>
      <c r="D150" s="10" t="s">
        <v>722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3">
        <v>0</v>
      </c>
    </row>
    <row r="151" spans="2:10" ht="30" customHeight="1">
      <c r="B151" s="8" t="s">
        <v>681</v>
      </c>
      <c r="C151" s="43" t="s">
        <v>480</v>
      </c>
      <c r="D151" s="10" t="s">
        <v>723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3">
        <v>0</v>
      </c>
    </row>
    <row r="152" spans="2:10" ht="30" customHeight="1">
      <c r="B152" s="8" t="s">
        <v>680</v>
      </c>
      <c r="C152" s="43" t="s">
        <v>481</v>
      </c>
      <c r="D152" s="10" t="s">
        <v>366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3">
        <v>0</v>
      </c>
    </row>
    <row r="153" spans="2:10" ht="30" customHeight="1">
      <c r="B153" s="8" t="s">
        <v>682</v>
      </c>
      <c r="C153" s="43" t="s">
        <v>446</v>
      </c>
      <c r="D153" s="10" t="s">
        <v>134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3">
        <v>0</v>
      </c>
    </row>
    <row r="154" spans="2:10" ht="30" customHeight="1">
      <c r="B154" s="8" t="s">
        <v>683</v>
      </c>
      <c r="C154" s="43" t="s">
        <v>235</v>
      </c>
      <c r="D154" s="10" t="s">
        <v>135</v>
      </c>
      <c r="E154" s="14">
        <v>1071829.09</v>
      </c>
      <c r="F154" s="14">
        <v>0</v>
      </c>
      <c r="G154" s="14">
        <v>1071829.09</v>
      </c>
      <c r="H154" s="14">
        <v>0</v>
      </c>
      <c r="I154" s="14">
        <v>0</v>
      </c>
      <c r="J154" s="13">
        <v>0</v>
      </c>
    </row>
    <row r="155" spans="2:10" ht="30" customHeight="1">
      <c r="B155" s="8" t="s">
        <v>580</v>
      </c>
      <c r="C155" s="43" t="s">
        <v>713</v>
      </c>
      <c r="D155" s="12" t="s">
        <v>265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3">
        <v>0</v>
      </c>
    </row>
    <row r="156" spans="2:10" ht="30" customHeight="1">
      <c r="B156" s="8" t="s">
        <v>749</v>
      </c>
      <c r="C156" s="43" t="s">
        <v>493</v>
      </c>
      <c r="D156" s="10" t="s">
        <v>266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3">
        <v>0</v>
      </c>
    </row>
    <row r="157" spans="2:10" ht="39.75" customHeight="1">
      <c r="B157" s="105" t="s">
        <v>756</v>
      </c>
      <c r="C157" s="106"/>
      <c r="D157" s="107"/>
      <c r="E157" s="108">
        <f aca="true" t="shared" si="23" ref="E157:J157">SUM(E158:E160)</f>
        <v>1000000</v>
      </c>
      <c r="F157" s="108">
        <f t="shared" si="23"/>
        <v>0</v>
      </c>
      <c r="G157" s="108">
        <f t="shared" si="23"/>
        <v>0</v>
      </c>
      <c r="H157" s="108">
        <f t="shared" si="23"/>
        <v>1000000</v>
      </c>
      <c r="I157" s="108">
        <f t="shared" si="23"/>
        <v>0</v>
      </c>
      <c r="J157" s="109">
        <f t="shared" si="23"/>
        <v>1000000</v>
      </c>
    </row>
    <row r="158" spans="2:10" ht="30" customHeight="1">
      <c r="B158" s="8" t="s">
        <v>753</v>
      </c>
      <c r="C158" s="43" t="s">
        <v>404</v>
      </c>
      <c r="D158" s="10" t="s">
        <v>267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3">
        <v>0</v>
      </c>
    </row>
    <row r="159" spans="2:10" ht="30" customHeight="1">
      <c r="B159" s="8" t="s">
        <v>754</v>
      </c>
      <c r="C159" s="43" t="s">
        <v>236</v>
      </c>
      <c r="D159" s="10" t="s">
        <v>268</v>
      </c>
      <c r="E159" s="14">
        <v>1000000</v>
      </c>
      <c r="F159" s="14">
        <v>0</v>
      </c>
      <c r="G159" s="14">
        <v>0</v>
      </c>
      <c r="H159" s="14">
        <v>1000000</v>
      </c>
      <c r="I159" s="14">
        <v>0</v>
      </c>
      <c r="J159" s="13">
        <v>1000000</v>
      </c>
    </row>
    <row r="160" spans="2:10" ht="30" customHeight="1">
      <c r="B160" s="8" t="s">
        <v>755</v>
      </c>
      <c r="C160" s="43" t="s">
        <v>237</v>
      </c>
      <c r="D160" s="10" t="s">
        <v>269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3">
        <v>0</v>
      </c>
    </row>
    <row r="161" spans="2:10" ht="39.75" customHeight="1">
      <c r="B161" s="105" t="s">
        <v>759</v>
      </c>
      <c r="C161" s="106"/>
      <c r="D161" s="107"/>
      <c r="E161" s="108">
        <f aca="true" t="shared" si="24" ref="E161:J161">SUM(E162:E163)</f>
        <v>0</v>
      </c>
      <c r="F161" s="108">
        <f t="shared" si="24"/>
        <v>0</v>
      </c>
      <c r="G161" s="108">
        <f t="shared" si="24"/>
        <v>0</v>
      </c>
      <c r="H161" s="108">
        <f t="shared" si="24"/>
        <v>0</v>
      </c>
      <c r="I161" s="108">
        <f t="shared" si="24"/>
        <v>0</v>
      </c>
      <c r="J161" s="109">
        <f t="shared" si="24"/>
        <v>0</v>
      </c>
    </row>
    <row r="162" spans="2:10" ht="30" customHeight="1">
      <c r="B162" s="8" t="s">
        <v>757</v>
      </c>
      <c r="C162" s="43" t="s">
        <v>64</v>
      </c>
      <c r="D162" s="11" t="s">
        <v>270</v>
      </c>
      <c r="E162" s="14">
        <v>0</v>
      </c>
      <c r="F162" s="14">
        <v>0</v>
      </c>
      <c r="G162" s="14">
        <v>0</v>
      </c>
      <c r="H162" s="14">
        <v>0</v>
      </c>
      <c r="I162" s="143">
        <v>0</v>
      </c>
      <c r="J162" s="13">
        <f>H162+I162</f>
        <v>0</v>
      </c>
    </row>
    <row r="163" spans="2:10" ht="30" customHeight="1">
      <c r="B163" s="8" t="s">
        <v>758</v>
      </c>
      <c r="C163" s="43" t="s">
        <v>65</v>
      </c>
      <c r="D163" s="11" t="s">
        <v>271</v>
      </c>
      <c r="E163" s="14">
        <v>0</v>
      </c>
      <c r="F163" s="14">
        <v>0</v>
      </c>
      <c r="G163" s="14">
        <v>0</v>
      </c>
      <c r="H163" s="14">
        <v>0</v>
      </c>
      <c r="I163" s="143">
        <v>0</v>
      </c>
      <c r="J163" s="13">
        <f>H163+I163</f>
        <v>0</v>
      </c>
    </row>
    <row r="164" spans="2:10" ht="39.75" customHeight="1">
      <c r="B164" s="105" t="s">
        <v>762</v>
      </c>
      <c r="C164" s="106"/>
      <c r="D164" s="107"/>
      <c r="E164" s="108">
        <f aca="true" t="shared" si="25" ref="E164:J164">SUM(E165)</f>
        <v>0</v>
      </c>
      <c r="F164" s="108">
        <f t="shared" si="25"/>
        <v>0</v>
      </c>
      <c r="G164" s="108">
        <f t="shared" si="25"/>
        <v>0</v>
      </c>
      <c r="H164" s="108">
        <f t="shared" si="25"/>
        <v>0</v>
      </c>
      <c r="I164" s="108">
        <f t="shared" si="25"/>
        <v>0</v>
      </c>
      <c r="J164" s="109">
        <f t="shared" si="25"/>
        <v>0</v>
      </c>
    </row>
    <row r="165" spans="2:10" ht="30" customHeight="1">
      <c r="B165" s="8" t="s">
        <v>760</v>
      </c>
      <c r="C165" s="43" t="s">
        <v>66</v>
      </c>
      <c r="D165" s="10" t="s">
        <v>510</v>
      </c>
      <c r="E165" s="14">
        <v>0</v>
      </c>
      <c r="F165" s="14">
        <v>0</v>
      </c>
      <c r="G165" s="14">
        <v>0</v>
      </c>
      <c r="H165" s="14">
        <v>0</v>
      </c>
      <c r="I165" s="143">
        <v>0</v>
      </c>
      <c r="J165" s="13">
        <f>H165+I165</f>
        <v>0</v>
      </c>
    </row>
    <row r="166" spans="2:10" ht="39.75" customHeight="1">
      <c r="B166" s="105" t="s">
        <v>763</v>
      </c>
      <c r="C166" s="106"/>
      <c r="D166" s="107"/>
      <c r="E166" s="108">
        <f aca="true" t="shared" si="26" ref="E166:J166">SUM(E167)</f>
        <v>0</v>
      </c>
      <c r="F166" s="108">
        <f t="shared" si="26"/>
        <v>0</v>
      </c>
      <c r="G166" s="108">
        <f t="shared" si="26"/>
        <v>0</v>
      </c>
      <c r="H166" s="108">
        <f t="shared" si="26"/>
        <v>0</v>
      </c>
      <c r="I166" s="108">
        <f t="shared" si="26"/>
        <v>0</v>
      </c>
      <c r="J166" s="109">
        <f t="shared" si="26"/>
        <v>0</v>
      </c>
    </row>
    <row r="167" spans="2:10" ht="30" customHeight="1">
      <c r="B167" s="8" t="s">
        <v>761</v>
      </c>
      <c r="C167" s="43" t="s">
        <v>67</v>
      </c>
      <c r="D167" s="10" t="s">
        <v>511</v>
      </c>
      <c r="E167" s="14">
        <v>0</v>
      </c>
      <c r="F167" s="14">
        <v>0</v>
      </c>
      <c r="G167" s="14">
        <v>0</v>
      </c>
      <c r="H167" s="14">
        <v>0</v>
      </c>
      <c r="I167" s="143">
        <v>0</v>
      </c>
      <c r="J167" s="13">
        <f>H167+I167</f>
        <v>0</v>
      </c>
    </row>
    <row r="168" spans="2:10" ht="39.75" customHeight="1">
      <c r="B168" s="105" t="s">
        <v>764</v>
      </c>
      <c r="C168" s="106"/>
      <c r="D168" s="107"/>
      <c r="E168" s="108">
        <f aca="true" t="shared" si="27" ref="E168:J168">SUM(E169:E177)</f>
        <v>0</v>
      </c>
      <c r="F168" s="108">
        <f t="shared" si="27"/>
        <v>0</v>
      </c>
      <c r="G168" s="108">
        <f t="shared" si="27"/>
        <v>0</v>
      </c>
      <c r="H168" s="108">
        <f t="shared" si="27"/>
        <v>0</v>
      </c>
      <c r="I168" s="108">
        <f t="shared" si="27"/>
        <v>0</v>
      </c>
      <c r="J168" s="109">
        <f t="shared" si="27"/>
        <v>0</v>
      </c>
    </row>
    <row r="169" spans="2:10" ht="30" customHeight="1">
      <c r="B169" s="8" t="s">
        <v>382</v>
      </c>
      <c r="C169" s="43" t="s">
        <v>340</v>
      </c>
      <c r="D169" s="10" t="s">
        <v>398</v>
      </c>
      <c r="E169" s="14">
        <v>0</v>
      </c>
      <c r="F169" s="14">
        <v>0</v>
      </c>
      <c r="G169" s="14">
        <v>0</v>
      </c>
      <c r="H169" s="14">
        <v>0</v>
      </c>
      <c r="I169" s="143">
        <v>0</v>
      </c>
      <c r="J169" s="13">
        <f aca="true" t="shared" si="28" ref="J169:J177">H169+I169</f>
        <v>0</v>
      </c>
    </row>
    <row r="170" spans="2:10" ht="30" customHeight="1">
      <c r="B170" s="8" t="s">
        <v>692</v>
      </c>
      <c r="C170" s="43" t="s">
        <v>782</v>
      </c>
      <c r="D170" s="10" t="s">
        <v>512</v>
      </c>
      <c r="E170" s="14">
        <v>0</v>
      </c>
      <c r="F170" s="14">
        <v>0</v>
      </c>
      <c r="G170" s="14">
        <v>0</v>
      </c>
      <c r="H170" s="14">
        <v>0</v>
      </c>
      <c r="I170" s="143">
        <v>0</v>
      </c>
      <c r="J170" s="13">
        <f t="shared" si="28"/>
        <v>0</v>
      </c>
    </row>
    <row r="171" spans="2:10" ht="30" customHeight="1">
      <c r="B171" s="8" t="s">
        <v>693</v>
      </c>
      <c r="C171" s="43" t="s">
        <v>781</v>
      </c>
      <c r="D171" s="10" t="s">
        <v>513</v>
      </c>
      <c r="E171" s="14">
        <v>0</v>
      </c>
      <c r="F171" s="14">
        <v>0</v>
      </c>
      <c r="G171" s="14">
        <v>0</v>
      </c>
      <c r="H171" s="14">
        <v>0</v>
      </c>
      <c r="I171" s="143">
        <v>0</v>
      </c>
      <c r="J171" s="13">
        <f t="shared" si="28"/>
        <v>0</v>
      </c>
    </row>
    <row r="172" spans="2:10" ht="30" customHeight="1">
      <c r="B172" s="8" t="s">
        <v>741</v>
      </c>
      <c r="C172" s="43" t="s">
        <v>715</v>
      </c>
      <c r="D172" s="11" t="s">
        <v>514</v>
      </c>
      <c r="E172" s="14">
        <v>0</v>
      </c>
      <c r="F172" s="14">
        <v>0</v>
      </c>
      <c r="G172" s="14">
        <v>0</v>
      </c>
      <c r="H172" s="14">
        <v>0</v>
      </c>
      <c r="I172" s="143">
        <v>0</v>
      </c>
      <c r="J172" s="13">
        <f t="shared" si="28"/>
        <v>0</v>
      </c>
    </row>
    <row r="173" spans="2:10" ht="30" customHeight="1">
      <c r="B173" s="8" t="s">
        <v>743</v>
      </c>
      <c r="C173" s="43" t="s">
        <v>716</v>
      </c>
      <c r="D173" s="11" t="s">
        <v>515</v>
      </c>
      <c r="E173" s="14">
        <v>0</v>
      </c>
      <c r="F173" s="14">
        <v>0</v>
      </c>
      <c r="G173" s="14">
        <v>0</v>
      </c>
      <c r="H173" s="14">
        <v>0</v>
      </c>
      <c r="I173" s="143">
        <v>0</v>
      </c>
      <c r="J173" s="13">
        <f t="shared" si="28"/>
        <v>0</v>
      </c>
    </row>
    <row r="174" spans="2:10" ht="30" customHeight="1">
      <c r="B174" s="8" t="s">
        <v>744</v>
      </c>
      <c r="C174" s="43" t="s">
        <v>793</v>
      </c>
      <c r="D174" s="11" t="s">
        <v>516</v>
      </c>
      <c r="E174" s="14">
        <v>0</v>
      </c>
      <c r="F174" s="14">
        <v>0</v>
      </c>
      <c r="G174" s="14">
        <v>0</v>
      </c>
      <c r="H174" s="14">
        <v>0</v>
      </c>
      <c r="I174" s="143">
        <v>0</v>
      </c>
      <c r="J174" s="13">
        <f t="shared" si="28"/>
        <v>0</v>
      </c>
    </row>
    <row r="175" spans="2:10" ht="30" customHeight="1">
      <c r="B175" s="8" t="s">
        <v>802</v>
      </c>
      <c r="C175" s="43" t="s">
        <v>488</v>
      </c>
      <c r="D175" s="11" t="s">
        <v>517</v>
      </c>
      <c r="E175" s="14">
        <v>0</v>
      </c>
      <c r="F175" s="14">
        <v>0</v>
      </c>
      <c r="G175" s="14">
        <v>0</v>
      </c>
      <c r="H175" s="14">
        <v>0</v>
      </c>
      <c r="I175" s="143">
        <v>0</v>
      </c>
      <c r="J175" s="13">
        <f t="shared" si="28"/>
        <v>0</v>
      </c>
    </row>
    <row r="176" spans="2:10" ht="30" customHeight="1">
      <c r="B176" s="8" t="s">
        <v>804</v>
      </c>
      <c r="C176" s="43" t="s">
        <v>784</v>
      </c>
      <c r="D176" s="11" t="s">
        <v>518</v>
      </c>
      <c r="E176" s="14">
        <v>0</v>
      </c>
      <c r="F176" s="14">
        <v>0</v>
      </c>
      <c r="G176" s="14">
        <v>0</v>
      </c>
      <c r="H176" s="14">
        <v>0</v>
      </c>
      <c r="I176" s="143">
        <v>0</v>
      </c>
      <c r="J176" s="13">
        <f t="shared" si="28"/>
        <v>0</v>
      </c>
    </row>
    <row r="177" spans="2:10" ht="30" customHeight="1">
      <c r="B177" s="8" t="s">
        <v>805</v>
      </c>
      <c r="C177" s="43" t="s">
        <v>496</v>
      </c>
      <c r="D177" s="11" t="s">
        <v>519</v>
      </c>
      <c r="E177" s="14">
        <v>0</v>
      </c>
      <c r="F177" s="14">
        <v>0</v>
      </c>
      <c r="G177" s="14">
        <v>0</v>
      </c>
      <c r="H177" s="14">
        <v>0</v>
      </c>
      <c r="I177" s="143">
        <v>0</v>
      </c>
      <c r="J177" s="13">
        <f t="shared" si="28"/>
        <v>0</v>
      </c>
    </row>
    <row r="178" spans="2:10" ht="39.75" customHeight="1">
      <c r="B178" s="105" t="s">
        <v>559</v>
      </c>
      <c r="C178" s="106"/>
      <c r="D178" s="107"/>
      <c r="E178" s="108">
        <f aca="true" t="shared" si="29" ref="E178:J178">SUM(E179)</f>
        <v>0</v>
      </c>
      <c r="F178" s="108">
        <f t="shared" si="29"/>
        <v>0</v>
      </c>
      <c r="G178" s="108">
        <f t="shared" si="29"/>
        <v>0</v>
      </c>
      <c r="H178" s="108">
        <f t="shared" si="29"/>
        <v>0</v>
      </c>
      <c r="I178" s="108">
        <f t="shared" si="29"/>
        <v>0</v>
      </c>
      <c r="J178" s="109">
        <f t="shared" si="29"/>
        <v>0</v>
      </c>
    </row>
    <row r="179" spans="2:10" ht="30" customHeight="1">
      <c r="B179" s="8" t="s">
        <v>194</v>
      </c>
      <c r="C179" s="43" t="s">
        <v>68</v>
      </c>
      <c r="D179" s="10" t="s">
        <v>520</v>
      </c>
      <c r="E179" s="14">
        <v>0</v>
      </c>
      <c r="F179" s="14">
        <v>0</v>
      </c>
      <c r="G179" s="14">
        <v>0</v>
      </c>
      <c r="H179" s="14">
        <v>0</v>
      </c>
      <c r="I179" s="143">
        <v>0</v>
      </c>
      <c r="J179" s="13">
        <f>H179+I179</f>
        <v>0</v>
      </c>
    </row>
    <row r="180" spans="2:10" ht="39.75" customHeight="1">
      <c r="B180" s="105" t="s">
        <v>561</v>
      </c>
      <c r="C180" s="106"/>
      <c r="D180" s="107"/>
      <c r="E180" s="108">
        <f aca="true" t="shared" si="30" ref="E180:J180">SUM(E181)</f>
        <v>0</v>
      </c>
      <c r="F180" s="108">
        <f t="shared" si="30"/>
        <v>0</v>
      </c>
      <c r="G180" s="108">
        <f t="shared" si="30"/>
        <v>0</v>
      </c>
      <c r="H180" s="108">
        <f t="shared" si="30"/>
        <v>0</v>
      </c>
      <c r="I180" s="108">
        <f t="shared" si="30"/>
        <v>0</v>
      </c>
      <c r="J180" s="109">
        <f t="shared" si="30"/>
        <v>0</v>
      </c>
    </row>
    <row r="181" spans="2:10" ht="30" customHeight="1">
      <c r="B181" s="8" t="s">
        <v>560</v>
      </c>
      <c r="C181" s="43" t="s">
        <v>69</v>
      </c>
      <c r="D181" s="10" t="s">
        <v>521</v>
      </c>
      <c r="E181" s="14">
        <v>0</v>
      </c>
      <c r="F181" s="14">
        <v>0</v>
      </c>
      <c r="G181" s="14">
        <v>0</v>
      </c>
      <c r="H181" s="14">
        <v>0</v>
      </c>
      <c r="I181" s="143">
        <v>0</v>
      </c>
      <c r="J181" s="13">
        <f>H181+I181</f>
        <v>0</v>
      </c>
    </row>
    <row r="182" spans="2:10" ht="39.75" customHeight="1">
      <c r="B182" s="105" t="s">
        <v>562</v>
      </c>
      <c r="C182" s="106"/>
      <c r="D182" s="107"/>
      <c r="E182" s="108">
        <f aca="true" t="shared" si="31" ref="E182:J182">SUM(E183:E188)</f>
        <v>0</v>
      </c>
      <c r="F182" s="108">
        <f t="shared" si="31"/>
        <v>0</v>
      </c>
      <c r="G182" s="108">
        <f t="shared" si="31"/>
        <v>0</v>
      </c>
      <c r="H182" s="108">
        <f t="shared" si="31"/>
        <v>0</v>
      </c>
      <c r="I182" s="108">
        <f t="shared" si="31"/>
        <v>0</v>
      </c>
      <c r="J182" s="109">
        <f t="shared" si="31"/>
        <v>0</v>
      </c>
    </row>
    <row r="183" spans="2:10" ht="30" customHeight="1">
      <c r="B183" s="8" t="s">
        <v>563</v>
      </c>
      <c r="C183" s="43" t="s">
        <v>451</v>
      </c>
      <c r="D183" s="10" t="s">
        <v>443</v>
      </c>
      <c r="E183" s="14">
        <v>0</v>
      </c>
      <c r="F183" s="14">
        <v>0</v>
      </c>
      <c r="G183" s="14">
        <v>0</v>
      </c>
      <c r="H183" s="14">
        <v>0</v>
      </c>
      <c r="I183" s="143">
        <v>0</v>
      </c>
      <c r="J183" s="13">
        <f aca="true" t="shared" si="32" ref="J183:J188">H183+I183</f>
        <v>0</v>
      </c>
    </row>
    <row r="184" spans="2:10" ht="30" customHeight="1">
      <c r="B184" s="8" t="s">
        <v>564</v>
      </c>
      <c r="C184" s="43" t="s">
        <v>479</v>
      </c>
      <c r="D184" s="10" t="s">
        <v>442</v>
      </c>
      <c r="E184" s="14">
        <v>0</v>
      </c>
      <c r="F184" s="14">
        <v>0</v>
      </c>
      <c r="G184" s="14">
        <v>0</v>
      </c>
      <c r="H184" s="14">
        <v>0</v>
      </c>
      <c r="I184" s="143">
        <v>0</v>
      </c>
      <c r="J184" s="13">
        <f t="shared" si="32"/>
        <v>0</v>
      </c>
    </row>
    <row r="185" spans="2:10" ht="30" customHeight="1">
      <c r="B185" s="8" t="s">
        <v>565</v>
      </c>
      <c r="C185" s="43" t="s">
        <v>449</v>
      </c>
      <c r="D185" s="10" t="s">
        <v>147</v>
      </c>
      <c r="E185" s="14">
        <v>0</v>
      </c>
      <c r="F185" s="14">
        <v>0</v>
      </c>
      <c r="G185" s="14">
        <v>0</v>
      </c>
      <c r="H185" s="14">
        <v>0</v>
      </c>
      <c r="I185" s="143">
        <v>0</v>
      </c>
      <c r="J185" s="13">
        <f t="shared" si="32"/>
        <v>0</v>
      </c>
    </row>
    <row r="186" spans="2:10" ht="30" customHeight="1">
      <c r="B186" s="8" t="s">
        <v>566</v>
      </c>
      <c r="C186" s="43" t="s">
        <v>450</v>
      </c>
      <c r="D186" s="10" t="s">
        <v>440</v>
      </c>
      <c r="E186" s="14">
        <v>0</v>
      </c>
      <c r="F186" s="14">
        <v>0</v>
      </c>
      <c r="G186" s="14">
        <v>0</v>
      </c>
      <c r="H186" s="14">
        <v>0</v>
      </c>
      <c r="I186" s="143">
        <v>0</v>
      </c>
      <c r="J186" s="13">
        <f t="shared" si="32"/>
        <v>0</v>
      </c>
    </row>
    <row r="187" spans="2:10" ht="30" customHeight="1">
      <c r="B187" s="8" t="s">
        <v>567</v>
      </c>
      <c r="C187" s="43" t="s">
        <v>171</v>
      </c>
      <c r="D187" s="10" t="s">
        <v>441</v>
      </c>
      <c r="E187" s="14">
        <v>0</v>
      </c>
      <c r="F187" s="14">
        <v>0</v>
      </c>
      <c r="G187" s="14">
        <v>0</v>
      </c>
      <c r="H187" s="14">
        <v>0</v>
      </c>
      <c r="I187" s="143">
        <v>0</v>
      </c>
      <c r="J187" s="13">
        <f t="shared" si="32"/>
        <v>0</v>
      </c>
    </row>
    <row r="188" spans="2:10" ht="30" customHeight="1">
      <c r="B188" s="8" t="s">
        <v>796</v>
      </c>
      <c r="C188" s="43" t="s">
        <v>487</v>
      </c>
      <c r="D188" s="11" t="s">
        <v>471</v>
      </c>
      <c r="E188" s="14">
        <v>0</v>
      </c>
      <c r="F188" s="14">
        <v>0</v>
      </c>
      <c r="G188" s="14">
        <v>0</v>
      </c>
      <c r="H188" s="14">
        <v>0</v>
      </c>
      <c r="I188" s="143">
        <v>0</v>
      </c>
      <c r="J188" s="13">
        <f t="shared" si="32"/>
        <v>0</v>
      </c>
    </row>
    <row r="189" spans="2:10" ht="39.75" customHeight="1">
      <c r="B189" s="105" t="s">
        <v>568</v>
      </c>
      <c r="C189" s="106"/>
      <c r="D189" s="107"/>
      <c r="E189" s="108">
        <f aca="true" t="shared" si="33" ref="E189:J189">SUM(E190)</f>
        <v>0</v>
      </c>
      <c r="F189" s="108">
        <f t="shared" si="33"/>
        <v>0</v>
      </c>
      <c r="G189" s="108">
        <f t="shared" si="33"/>
        <v>0</v>
      </c>
      <c r="H189" s="108">
        <f t="shared" si="33"/>
        <v>0</v>
      </c>
      <c r="I189" s="108">
        <f t="shared" si="33"/>
        <v>0</v>
      </c>
      <c r="J189" s="109">
        <f t="shared" si="33"/>
        <v>0</v>
      </c>
    </row>
    <row r="190" spans="2:10" ht="30" customHeight="1">
      <c r="B190" s="8" t="s">
        <v>569</v>
      </c>
      <c r="C190" s="43" t="s">
        <v>172</v>
      </c>
      <c r="D190" s="10" t="s">
        <v>472</v>
      </c>
      <c r="E190" s="14">
        <v>0</v>
      </c>
      <c r="F190" s="14">
        <v>0</v>
      </c>
      <c r="G190" s="14">
        <v>0</v>
      </c>
      <c r="H190" s="14">
        <v>0</v>
      </c>
      <c r="I190" s="143">
        <v>0</v>
      </c>
      <c r="J190" s="13">
        <f>H190+I190</f>
        <v>0</v>
      </c>
    </row>
    <row r="191" spans="2:10" ht="39.75" customHeight="1">
      <c r="B191" s="105" t="s">
        <v>330</v>
      </c>
      <c r="C191" s="106"/>
      <c r="D191" s="107"/>
      <c r="E191" s="108">
        <f aca="true" t="shared" si="34" ref="E191:J191">SUM(E192:E195)</f>
        <v>0</v>
      </c>
      <c r="F191" s="108">
        <f t="shared" si="34"/>
        <v>0</v>
      </c>
      <c r="G191" s="108">
        <f t="shared" si="34"/>
        <v>0</v>
      </c>
      <c r="H191" s="108">
        <f t="shared" si="34"/>
        <v>0</v>
      </c>
      <c r="I191" s="108">
        <f t="shared" si="34"/>
        <v>0</v>
      </c>
      <c r="J191" s="109">
        <f t="shared" si="34"/>
        <v>0</v>
      </c>
    </row>
    <row r="192" spans="2:10" ht="30" customHeight="1">
      <c r="B192" s="8" t="s">
        <v>570</v>
      </c>
      <c r="C192" s="43" t="s">
        <v>309</v>
      </c>
      <c r="D192" s="10" t="s">
        <v>241</v>
      </c>
      <c r="E192" s="14">
        <v>0</v>
      </c>
      <c r="F192" s="14">
        <v>0</v>
      </c>
      <c r="G192" s="14">
        <v>0</v>
      </c>
      <c r="H192" s="14">
        <v>0</v>
      </c>
      <c r="I192" s="143">
        <v>0</v>
      </c>
      <c r="J192" s="13">
        <f>H192+I192</f>
        <v>0</v>
      </c>
    </row>
    <row r="193" spans="2:10" ht="30" customHeight="1">
      <c r="B193" s="8" t="s">
        <v>571</v>
      </c>
      <c r="C193" s="43" t="s">
        <v>310</v>
      </c>
      <c r="D193" s="10" t="s">
        <v>242</v>
      </c>
      <c r="E193" s="14">
        <v>0</v>
      </c>
      <c r="F193" s="14">
        <v>0</v>
      </c>
      <c r="G193" s="14">
        <v>0</v>
      </c>
      <c r="H193" s="14">
        <v>0</v>
      </c>
      <c r="I193" s="143">
        <v>0</v>
      </c>
      <c r="J193" s="13">
        <f>H193+I193</f>
        <v>0</v>
      </c>
    </row>
    <row r="194" spans="2:10" ht="30" customHeight="1">
      <c r="B194" s="8" t="s">
        <v>572</v>
      </c>
      <c r="C194" s="43" t="s">
        <v>311</v>
      </c>
      <c r="D194" s="10" t="s">
        <v>243</v>
      </c>
      <c r="E194" s="14">
        <v>0</v>
      </c>
      <c r="F194" s="14">
        <v>0</v>
      </c>
      <c r="G194" s="14">
        <v>0</v>
      </c>
      <c r="H194" s="14">
        <v>0</v>
      </c>
      <c r="I194" s="143">
        <v>0</v>
      </c>
      <c r="J194" s="13">
        <f>H194+I194</f>
        <v>0</v>
      </c>
    </row>
    <row r="195" spans="2:10" ht="30" customHeight="1">
      <c r="B195" s="8" t="s">
        <v>573</v>
      </c>
      <c r="C195" s="43" t="s">
        <v>312</v>
      </c>
      <c r="D195" s="10" t="s">
        <v>244</v>
      </c>
      <c r="E195" s="14">
        <v>0</v>
      </c>
      <c r="F195" s="14">
        <v>0</v>
      </c>
      <c r="G195" s="14">
        <v>0</v>
      </c>
      <c r="H195" s="14">
        <v>0</v>
      </c>
      <c r="I195" s="143">
        <v>0</v>
      </c>
      <c r="J195" s="13">
        <f>H195+I195</f>
        <v>0</v>
      </c>
    </row>
    <row r="196" spans="2:10" ht="39.75" customHeight="1">
      <c r="B196" s="105" t="s">
        <v>331</v>
      </c>
      <c r="C196" s="106"/>
      <c r="D196" s="107"/>
      <c r="E196" s="108">
        <f aca="true" t="shared" si="35" ref="E196:J196">SUM(E197:E203)</f>
        <v>0</v>
      </c>
      <c r="F196" s="108">
        <f t="shared" si="35"/>
        <v>0</v>
      </c>
      <c r="G196" s="108">
        <f t="shared" si="35"/>
        <v>0</v>
      </c>
      <c r="H196" s="108">
        <f t="shared" si="35"/>
        <v>0</v>
      </c>
      <c r="I196" s="108">
        <f t="shared" si="35"/>
        <v>0</v>
      </c>
      <c r="J196" s="109">
        <f t="shared" si="35"/>
        <v>0</v>
      </c>
    </row>
    <row r="197" spans="2:10" ht="30" customHeight="1">
      <c r="B197" s="8" t="s">
        <v>444</v>
      </c>
      <c r="C197" s="43" t="s">
        <v>70</v>
      </c>
      <c r="D197" s="10" t="s">
        <v>698</v>
      </c>
      <c r="E197" s="14">
        <v>0</v>
      </c>
      <c r="F197" s="14">
        <v>0</v>
      </c>
      <c r="G197" s="14">
        <v>0</v>
      </c>
      <c r="H197" s="14">
        <v>0</v>
      </c>
      <c r="I197" s="143">
        <v>0</v>
      </c>
      <c r="J197" s="13">
        <f aca="true" t="shared" si="36" ref="J197:J203">H197+I197</f>
        <v>0</v>
      </c>
    </row>
    <row r="198" spans="2:10" ht="30" customHeight="1">
      <c r="B198" s="8" t="s">
        <v>294</v>
      </c>
      <c r="C198" s="43" t="s">
        <v>71</v>
      </c>
      <c r="D198" s="10" t="s">
        <v>698</v>
      </c>
      <c r="E198" s="14">
        <v>0</v>
      </c>
      <c r="F198" s="14">
        <v>0</v>
      </c>
      <c r="G198" s="14">
        <v>0</v>
      </c>
      <c r="H198" s="14">
        <v>0</v>
      </c>
      <c r="I198" s="143">
        <v>0</v>
      </c>
      <c r="J198" s="13">
        <f t="shared" si="36"/>
        <v>0</v>
      </c>
    </row>
    <row r="199" spans="2:10" ht="30" customHeight="1">
      <c r="B199" s="8" t="s">
        <v>703</v>
      </c>
      <c r="C199" s="43" t="s">
        <v>72</v>
      </c>
      <c r="D199" s="10" t="s">
        <v>698</v>
      </c>
      <c r="E199" s="14">
        <v>0</v>
      </c>
      <c r="F199" s="14">
        <v>0</v>
      </c>
      <c r="G199" s="14">
        <v>0</v>
      </c>
      <c r="H199" s="14">
        <v>0</v>
      </c>
      <c r="I199" s="143">
        <v>0</v>
      </c>
      <c r="J199" s="13">
        <f t="shared" si="36"/>
        <v>0</v>
      </c>
    </row>
    <row r="200" spans="2:10" ht="30" customHeight="1">
      <c r="B200" s="8" t="s">
        <v>704</v>
      </c>
      <c r="C200" s="43" t="s">
        <v>73</v>
      </c>
      <c r="D200" s="10" t="s">
        <v>705</v>
      </c>
      <c r="E200" s="14">
        <v>0</v>
      </c>
      <c r="F200" s="14">
        <v>0</v>
      </c>
      <c r="G200" s="14">
        <v>0</v>
      </c>
      <c r="H200" s="14">
        <v>0</v>
      </c>
      <c r="I200" s="143">
        <v>0</v>
      </c>
      <c r="J200" s="13">
        <f t="shared" si="36"/>
        <v>0</v>
      </c>
    </row>
    <row r="201" spans="2:10" ht="30" customHeight="1">
      <c r="B201" s="8" t="s">
        <v>706</v>
      </c>
      <c r="C201" s="43" t="s">
        <v>74</v>
      </c>
      <c r="D201" s="10" t="s">
        <v>245</v>
      </c>
      <c r="E201" s="14">
        <v>0</v>
      </c>
      <c r="F201" s="14">
        <v>0</v>
      </c>
      <c r="G201" s="14">
        <v>0</v>
      </c>
      <c r="H201" s="14">
        <v>0</v>
      </c>
      <c r="I201" s="143">
        <v>0</v>
      </c>
      <c r="J201" s="13">
        <f t="shared" si="36"/>
        <v>0</v>
      </c>
    </row>
    <row r="202" spans="2:10" ht="30" customHeight="1">
      <c r="B202" s="8" t="s">
        <v>707</v>
      </c>
      <c r="C202" s="43" t="s">
        <v>75</v>
      </c>
      <c r="D202" s="10" t="s">
        <v>245</v>
      </c>
      <c r="E202" s="14">
        <v>0</v>
      </c>
      <c r="F202" s="14">
        <v>0</v>
      </c>
      <c r="G202" s="14">
        <v>0</v>
      </c>
      <c r="H202" s="14">
        <v>0</v>
      </c>
      <c r="I202" s="143">
        <v>0</v>
      </c>
      <c r="J202" s="13">
        <f t="shared" si="36"/>
        <v>0</v>
      </c>
    </row>
    <row r="203" spans="2:10" ht="30" customHeight="1">
      <c r="B203" s="8" t="s">
        <v>701</v>
      </c>
      <c r="C203" s="43" t="s">
        <v>338</v>
      </c>
      <c r="D203" s="10" t="s">
        <v>708</v>
      </c>
      <c r="E203" s="14">
        <v>0</v>
      </c>
      <c r="F203" s="14">
        <v>0</v>
      </c>
      <c r="G203" s="14">
        <v>0</v>
      </c>
      <c r="H203" s="14">
        <v>0</v>
      </c>
      <c r="I203" s="143">
        <v>0</v>
      </c>
      <c r="J203" s="13">
        <f t="shared" si="36"/>
        <v>0</v>
      </c>
    </row>
    <row r="204" spans="2:10" ht="39.75" customHeight="1">
      <c r="B204" s="105" t="s">
        <v>332</v>
      </c>
      <c r="C204" s="106"/>
      <c r="D204" s="107"/>
      <c r="E204" s="108">
        <f aca="true" t="shared" si="37" ref="E204:J204">SUM(E205:E207)</f>
        <v>45520208.57</v>
      </c>
      <c r="F204" s="108">
        <f t="shared" si="37"/>
        <v>340454.41</v>
      </c>
      <c r="G204" s="108">
        <f t="shared" si="37"/>
        <v>8747753.48</v>
      </c>
      <c r="H204" s="108">
        <f t="shared" si="37"/>
        <v>11150.259999999998</v>
      </c>
      <c r="I204" s="108">
        <f t="shared" si="37"/>
        <v>36420850.42</v>
      </c>
      <c r="J204" s="109">
        <f t="shared" si="37"/>
        <v>36432000.68</v>
      </c>
    </row>
    <row r="205" spans="2:10" ht="30" customHeight="1">
      <c r="B205" s="8" t="s">
        <v>290</v>
      </c>
      <c r="C205" s="43" t="s">
        <v>76</v>
      </c>
      <c r="D205" s="10" t="s">
        <v>291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3">
        <v>0</v>
      </c>
    </row>
    <row r="206" spans="2:10" ht="30" customHeight="1">
      <c r="B206" s="8" t="s">
        <v>710</v>
      </c>
      <c r="C206" s="43" t="s">
        <v>502</v>
      </c>
      <c r="D206" s="10" t="s">
        <v>246</v>
      </c>
      <c r="E206" s="14">
        <v>1966977.55</v>
      </c>
      <c r="F206" s="14">
        <v>0</v>
      </c>
      <c r="G206" s="14">
        <v>1964747</v>
      </c>
      <c r="H206" s="14">
        <v>2230.55</v>
      </c>
      <c r="I206" s="14">
        <v>0</v>
      </c>
      <c r="J206" s="13">
        <v>2230.55</v>
      </c>
    </row>
    <row r="207" spans="2:10" ht="30" customHeight="1">
      <c r="B207" s="8" t="s">
        <v>709</v>
      </c>
      <c r="C207" s="43" t="s">
        <v>503</v>
      </c>
      <c r="D207" s="10" t="s">
        <v>711</v>
      </c>
      <c r="E207" s="14">
        <v>43553231.02</v>
      </c>
      <c r="F207" s="14">
        <v>340454.41</v>
      </c>
      <c r="G207" s="14">
        <v>6783006.48</v>
      </c>
      <c r="H207" s="14">
        <v>8919.71</v>
      </c>
      <c r="I207" s="14">
        <v>36420850.42</v>
      </c>
      <c r="J207" s="13">
        <v>36429770.13</v>
      </c>
    </row>
    <row r="208" spans="2:10" ht="39.75" customHeight="1">
      <c r="B208" s="105" t="s">
        <v>46</v>
      </c>
      <c r="C208" s="106"/>
      <c r="D208" s="107"/>
      <c r="E208" s="108">
        <f aca="true" t="shared" si="38" ref="E208:J208">SUM(E209:E211)</f>
        <v>0</v>
      </c>
      <c r="F208" s="108">
        <f t="shared" si="38"/>
        <v>0</v>
      </c>
      <c r="G208" s="108">
        <f t="shared" si="38"/>
        <v>0</v>
      </c>
      <c r="H208" s="108">
        <f t="shared" si="38"/>
        <v>0</v>
      </c>
      <c r="I208" s="108">
        <f t="shared" si="38"/>
        <v>0</v>
      </c>
      <c r="J208" s="109">
        <f t="shared" si="38"/>
        <v>0</v>
      </c>
    </row>
    <row r="209" spans="2:10" ht="30" customHeight="1">
      <c r="B209" s="8" t="s">
        <v>677</v>
      </c>
      <c r="C209" s="43" t="s">
        <v>137</v>
      </c>
      <c r="D209" s="11" t="s">
        <v>247</v>
      </c>
      <c r="E209" s="14">
        <v>0</v>
      </c>
      <c r="F209" s="14">
        <v>0</v>
      </c>
      <c r="G209" s="14">
        <v>0</v>
      </c>
      <c r="H209" s="14">
        <v>0</v>
      </c>
      <c r="I209" s="143">
        <v>0</v>
      </c>
      <c r="J209" s="13">
        <f>H209+I209</f>
        <v>0</v>
      </c>
    </row>
    <row r="210" spans="2:10" ht="30" customHeight="1">
      <c r="B210" s="8" t="s">
        <v>678</v>
      </c>
      <c r="C210" s="43" t="s">
        <v>136</v>
      </c>
      <c r="D210" s="11" t="s">
        <v>248</v>
      </c>
      <c r="E210" s="14">
        <v>0</v>
      </c>
      <c r="F210" s="14">
        <v>0</v>
      </c>
      <c r="G210" s="14">
        <v>0</v>
      </c>
      <c r="H210" s="14">
        <v>0</v>
      </c>
      <c r="I210" s="143">
        <v>0</v>
      </c>
      <c r="J210" s="13">
        <f>H210+I210</f>
        <v>0</v>
      </c>
    </row>
    <row r="211" spans="2:10" ht="30" customHeight="1">
      <c r="B211" s="8" t="s">
        <v>296</v>
      </c>
      <c r="C211" s="43" t="s">
        <v>170</v>
      </c>
      <c r="D211" s="10" t="s">
        <v>249</v>
      </c>
      <c r="E211" s="14">
        <v>0</v>
      </c>
      <c r="F211" s="14">
        <v>0</v>
      </c>
      <c r="G211" s="14">
        <v>0</v>
      </c>
      <c r="H211" s="14">
        <v>0</v>
      </c>
      <c r="I211" s="143">
        <v>0</v>
      </c>
      <c r="J211" s="13">
        <f>H211+I211</f>
        <v>0</v>
      </c>
    </row>
    <row r="212" spans="2:10" ht="39.75" customHeight="1">
      <c r="B212" s="105" t="s">
        <v>47</v>
      </c>
      <c r="C212" s="106"/>
      <c r="D212" s="107"/>
      <c r="E212" s="108">
        <f aca="true" t="shared" si="39" ref="E212:J212">SUM(E213)</f>
        <v>0</v>
      </c>
      <c r="F212" s="108">
        <f t="shared" si="39"/>
        <v>0</v>
      </c>
      <c r="G212" s="108">
        <f t="shared" si="39"/>
        <v>0</v>
      </c>
      <c r="H212" s="108">
        <f t="shared" si="39"/>
        <v>0</v>
      </c>
      <c r="I212" s="108">
        <f t="shared" si="39"/>
        <v>0</v>
      </c>
      <c r="J212" s="109">
        <f t="shared" si="39"/>
        <v>0</v>
      </c>
    </row>
    <row r="213" spans="2:10" ht="30" customHeight="1">
      <c r="B213" s="8" t="s">
        <v>676</v>
      </c>
      <c r="C213" s="43" t="s">
        <v>169</v>
      </c>
      <c r="D213" s="11" t="s">
        <v>250</v>
      </c>
      <c r="E213" s="14">
        <v>0</v>
      </c>
      <c r="F213" s="14">
        <v>0</v>
      </c>
      <c r="G213" s="14">
        <v>0</v>
      </c>
      <c r="H213" s="14">
        <v>0</v>
      </c>
      <c r="I213" s="143">
        <v>0</v>
      </c>
      <c r="J213" s="13">
        <f>H213+I213</f>
        <v>0</v>
      </c>
    </row>
    <row r="214" spans="2:10" ht="39.75" customHeight="1">
      <c r="B214" s="105" t="s">
        <v>293</v>
      </c>
      <c r="C214" s="106"/>
      <c r="D214" s="107"/>
      <c r="E214" s="108">
        <f aca="true" t="shared" si="40" ref="E214:J214">SUM(E215:E239)</f>
        <v>0</v>
      </c>
      <c r="F214" s="108">
        <f t="shared" si="40"/>
        <v>0</v>
      </c>
      <c r="G214" s="108">
        <f t="shared" si="40"/>
        <v>0</v>
      </c>
      <c r="H214" s="108">
        <f t="shared" si="40"/>
        <v>0</v>
      </c>
      <c r="I214" s="108">
        <f t="shared" si="40"/>
        <v>0</v>
      </c>
      <c r="J214" s="109">
        <f t="shared" si="40"/>
        <v>0</v>
      </c>
    </row>
    <row r="215" spans="2:10" ht="30" customHeight="1">
      <c r="B215" s="8" t="s">
        <v>619</v>
      </c>
      <c r="C215" s="43" t="s">
        <v>186</v>
      </c>
      <c r="D215" s="11" t="s">
        <v>418</v>
      </c>
      <c r="E215" s="14">
        <v>0</v>
      </c>
      <c r="F215" s="14">
        <v>0</v>
      </c>
      <c r="G215" s="14">
        <v>0</v>
      </c>
      <c r="H215" s="14">
        <v>0</v>
      </c>
      <c r="I215" s="143">
        <v>0</v>
      </c>
      <c r="J215" s="13">
        <f aca="true" t="shared" si="41" ref="J215:J239">H215+I215</f>
        <v>0</v>
      </c>
    </row>
    <row r="216" spans="2:10" ht="30" customHeight="1">
      <c r="B216" s="8" t="s">
        <v>260</v>
      </c>
      <c r="C216" s="43" t="s">
        <v>182</v>
      </c>
      <c r="D216" s="11" t="s">
        <v>419</v>
      </c>
      <c r="E216" s="14">
        <v>0</v>
      </c>
      <c r="F216" s="14">
        <v>0</v>
      </c>
      <c r="G216" s="14">
        <v>0</v>
      </c>
      <c r="H216" s="14">
        <v>0</v>
      </c>
      <c r="I216" s="143">
        <v>0</v>
      </c>
      <c r="J216" s="13">
        <f t="shared" si="41"/>
        <v>0</v>
      </c>
    </row>
    <row r="217" spans="2:10" ht="30" customHeight="1">
      <c r="B217" s="8" t="s">
        <v>624</v>
      </c>
      <c r="C217" s="43" t="s">
        <v>193</v>
      </c>
      <c r="D217" s="11" t="s">
        <v>421</v>
      </c>
      <c r="E217" s="14">
        <v>0</v>
      </c>
      <c r="F217" s="14">
        <v>0</v>
      </c>
      <c r="G217" s="14">
        <v>0</v>
      </c>
      <c r="H217" s="14">
        <v>0</v>
      </c>
      <c r="I217" s="143">
        <v>0</v>
      </c>
      <c r="J217" s="13">
        <f t="shared" si="41"/>
        <v>0</v>
      </c>
    </row>
    <row r="218" spans="2:10" ht="30" customHeight="1">
      <c r="B218" s="8" t="s">
        <v>623</v>
      </c>
      <c r="C218" s="43" t="s">
        <v>192</v>
      </c>
      <c r="D218" s="10" t="s">
        <v>512</v>
      </c>
      <c r="E218" s="14">
        <v>0</v>
      </c>
      <c r="F218" s="14">
        <v>0</v>
      </c>
      <c r="G218" s="14">
        <v>0</v>
      </c>
      <c r="H218" s="14">
        <v>0</v>
      </c>
      <c r="I218" s="143">
        <v>0</v>
      </c>
      <c r="J218" s="13">
        <f t="shared" si="41"/>
        <v>0</v>
      </c>
    </row>
    <row r="219" spans="2:10" ht="30" customHeight="1">
      <c r="B219" s="8" t="s">
        <v>261</v>
      </c>
      <c r="C219" s="43" t="s">
        <v>188</v>
      </c>
      <c r="D219" s="10" t="s">
        <v>422</v>
      </c>
      <c r="E219" s="14">
        <v>0</v>
      </c>
      <c r="F219" s="14">
        <v>0</v>
      </c>
      <c r="G219" s="14">
        <v>0</v>
      </c>
      <c r="H219" s="14">
        <v>0</v>
      </c>
      <c r="I219" s="143">
        <v>0</v>
      </c>
      <c r="J219" s="13">
        <f t="shared" si="41"/>
        <v>0</v>
      </c>
    </row>
    <row r="220" spans="2:10" ht="30" customHeight="1">
      <c r="B220" s="8" t="s">
        <v>258</v>
      </c>
      <c r="C220" s="43" t="s">
        <v>185</v>
      </c>
      <c r="D220" s="10" t="s">
        <v>423</v>
      </c>
      <c r="E220" s="14">
        <v>0</v>
      </c>
      <c r="F220" s="14">
        <v>0</v>
      </c>
      <c r="G220" s="14">
        <v>0</v>
      </c>
      <c r="H220" s="14">
        <v>0</v>
      </c>
      <c r="I220" s="143">
        <v>0</v>
      </c>
      <c r="J220" s="13">
        <f t="shared" si="41"/>
        <v>0</v>
      </c>
    </row>
    <row r="221" spans="2:10" ht="30" customHeight="1">
      <c r="B221" s="8" t="s">
        <v>259</v>
      </c>
      <c r="C221" s="43" t="s">
        <v>58</v>
      </c>
      <c r="D221" s="10" t="s">
        <v>720</v>
      </c>
      <c r="E221" s="14">
        <v>0</v>
      </c>
      <c r="F221" s="14">
        <v>0</v>
      </c>
      <c r="G221" s="14">
        <v>0</v>
      </c>
      <c r="H221" s="14">
        <v>0</v>
      </c>
      <c r="I221" s="143">
        <v>0</v>
      </c>
      <c r="J221" s="13">
        <f t="shared" si="41"/>
        <v>0</v>
      </c>
    </row>
    <row r="222" spans="2:10" ht="30" customHeight="1">
      <c r="B222" s="8" t="s">
        <v>262</v>
      </c>
      <c r="C222" s="43" t="s">
        <v>181</v>
      </c>
      <c r="D222" s="11" t="s">
        <v>765</v>
      </c>
      <c r="E222" s="14">
        <v>0</v>
      </c>
      <c r="F222" s="14">
        <v>0</v>
      </c>
      <c r="G222" s="14">
        <v>0</v>
      </c>
      <c r="H222" s="14">
        <v>0</v>
      </c>
      <c r="I222" s="143">
        <v>0</v>
      </c>
      <c r="J222" s="13">
        <f t="shared" si="41"/>
        <v>0</v>
      </c>
    </row>
    <row r="223" spans="2:10" ht="30" customHeight="1">
      <c r="B223" s="8" t="s">
        <v>620</v>
      </c>
      <c r="C223" s="43" t="s">
        <v>187</v>
      </c>
      <c r="D223" s="10" t="s">
        <v>775</v>
      </c>
      <c r="E223" s="14">
        <v>0</v>
      </c>
      <c r="F223" s="14">
        <v>0</v>
      </c>
      <c r="G223" s="14">
        <v>0</v>
      </c>
      <c r="H223" s="14">
        <v>0</v>
      </c>
      <c r="I223" s="143">
        <v>0</v>
      </c>
      <c r="J223" s="13">
        <f t="shared" si="41"/>
        <v>0</v>
      </c>
    </row>
    <row r="224" spans="2:10" ht="30" customHeight="1">
      <c r="B224" s="8" t="s">
        <v>622</v>
      </c>
      <c r="C224" s="43" t="s">
        <v>57</v>
      </c>
      <c r="D224" s="11" t="s">
        <v>386</v>
      </c>
      <c r="E224" s="14">
        <v>0</v>
      </c>
      <c r="F224" s="14">
        <v>0</v>
      </c>
      <c r="G224" s="14">
        <v>0</v>
      </c>
      <c r="H224" s="14">
        <v>0</v>
      </c>
      <c r="I224" s="143">
        <v>0</v>
      </c>
      <c r="J224" s="13">
        <f t="shared" si="41"/>
        <v>0</v>
      </c>
    </row>
    <row r="225" spans="2:10" ht="30" customHeight="1">
      <c r="B225" s="34" t="s">
        <v>253</v>
      </c>
      <c r="C225" s="44" t="s">
        <v>189</v>
      </c>
      <c r="D225" s="10" t="s">
        <v>30</v>
      </c>
      <c r="E225" s="14">
        <v>0</v>
      </c>
      <c r="F225" s="14">
        <v>0</v>
      </c>
      <c r="G225" s="14">
        <v>0</v>
      </c>
      <c r="H225" s="14">
        <v>0</v>
      </c>
      <c r="I225" s="143">
        <v>0</v>
      </c>
      <c r="J225" s="13">
        <f t="shared" si="41"/>
        <v>0</v>
      </c>
    </row>
    <row r="226" spans="2:10" ht="30" customHeight="1">
      <c r="B226" s="34" t="s">
        <v>292</v>
      </c>
      <c r="C226" s="44" t="s">
        <v>506</v>
      </c>
      <c r="D226" s="10" t="s">
        <v>360</v>
      </c>
      <c r="E226" s="14">
        <v>0</v>
      </c>
      <c r="F226" s="14">
        <v>0</v>
      </c>
      <c r="G226" s="14">
        <v>0</v>
      </c>
      <c r="H226" s="14">
        <v>0</v>
      </c>
      <c r="I226" s="143">
        <v>0</v>
      </c>
      <c r="J226" s="13">
        <f t="shared" si="41"/>
        <v>0</v>
      </c>
    </row>
    <row r="227" spans="2:10" ht="30" customHeight="1">
      <c r="B227" s="8" t="s">
        <v>25</v>
      </c>
      <c r="C227" s="43" t="s">
        <v>77</v>
      </c>
      <c r="D227" s="10" t="s">
        <v>31</v>
      </c>
      <c r="E227" s="14">
        <v>0</v>
      </c>
      <c r="F227" s="14">
        <v>0</v>
      </c>
      <c r="G227" s="14">
        <v>0</v>
      </c>
      <c r="H227" s="14">
        <v>0</v>
      </c>
      <c r="I227" s="143">
        <v>0</v>
      </c>
      <c r="J227" s="13">
        <f t="shared" si="41"/>
        <v>0</v>
      </c>
    </row>
    <row r="228" spans="2:10" ht="30" customHeight="1">
      <c r="B228" s="8" t="s">
        <v>295</v>
      </c>
      <c r="C228" s="43" t="s">
        <v>78</v>
      </c>
      <c r="D228" s="10" t="s">
        <v>698</v>
      </c>
      <c r="E228" s="14">
        <v>0</v>
      </c>
      <c r="F228" s="14">
        <v>0</v>
      </c>
      <c r="G228" s="14">
        <v>0</v>
      </c>
      <c r="H228" s="14">
        <v>0</v>
      </c>
      <c r="I228" s="143">
        <v>0</v>
      </c>
      <c r="J228" s="13">
        <f t="shared" si="41"/>
        <v>0</v>
      </c>
    </row>
    <row r="229" spans="2:10" ht="30" customHeight="1">
      <c r="B229" s="34" t="s">
        <v>254</v>
      </c>
      <c r="C229" s="44" t="s">
        <v>504</v>
      </c>
      <c r="D229" s="10" t="s">
        <v>32</v>
      </c>
      <c r="E229" s="14">
        <v>0</v>
      </c>
      <c r="F229" s="14">
        <v>0</v>
      </c>
      <c r="G229" s="14">
        <v>0</v>
      </c>
      <c r="H229" s="14">
        <v>0</v>
      </c>
      <c r="I229" s="143">
        <v>0</v>
      </c>
      <c r="J229" s="13">
        <f t="shared" si="41"/>
        <v>0</v>
      </c>
    </row>
    <row r="230" spans="2:10" ht="30" customHeight="1">
      <c r="B230" s="34" t="s">
        <v>255</v>
      </c>
      <c r="C230" s="44" t="s">
        <v>505</v>
      </c>
      <c r="D230" s="10" t="s">
        <v>33</v>
      </c>
      <c r="E230" s="14">
        <v>0</v>
      </c>
      <c r="F230" s="14">
        <v>0</v>
      </c>
      <c r="G230" s="14">
        <v>0</v>
      </c>
      <c r="H230" s="14">
        <v>0</v>
      </c>
      <c r="I230" s="143">
        <v>0</v>
      </c>
      <c r="J230" s="13">
        <f t="shared" si="41"/>
        <v>0</v>
      </c>
    </row>
    <row r="231" spans="2:10" ht="30" customHeight="1">
      <c r="B231" s="8" t="s">
        <v>26</v>
      </c>
      <c r="C231" s="43" t="s">
        <v>79</v>
      </c>
      <c r="D231" s="10" t="s">
        <v>34</v>
      </c>
      <c r="E231" s="14">
        <v>0</v>
      </c>
      <c r="F231" s="14">
        <v>0</v>
      </c>
      <c r="G231" s="14">
        <v>0</v>
      </c>
      <c r="H231" s="14">
        <v>0</v>
      </c>
      <c r="I231" s="143">
        <v>0</v>
      </c>
      <c r="J231" s="13">
        <f t="shared" si="41"/>
        <v>0</v>
      </c>
    </row>
    <row r="232" spans="2:10" ht="30" customHeight="1">
      <c r="B232" s="8" t="s">
        <v>621</v>
      </c>
      <c r="C232" s="43" t="s">
        <v>191</v>
      </c>
      <c r="D232" s="10" t="s">
        <v>220</v>
      </c>
      <c r="E232" s="14">
        <v>0</v>
      </c>
      <c r="F232" s="14">
        <v>0</v>
      </c>
      <c r="G232" s="14">
        <v>0</v>
      </c>
      <c r="H232" s="14">
        <v>0</v>
      </c>
      <c r="I232" s="143">
        <v>0</v>
      </c>
      <c r="J232" s="13">
        <f t="shared" si="41"/>
        <v>0</v>
      </c>
    </row>
    <row r="233" spans="2:10" ht="30" customHeight="1">
      <c r="B233" s="34" t="s">
        <v>257</v>
      </c>
      <c r="C233" s="44" t="s">
        <v>180</v>
      </c>
      <c r="D233" s="11" t="s">
        <v>394</v>
      </c>
      <c r="E233" s="14">
        <v>0</v>
      </c>
      <c r="F233" s="14">
        <v>0</v>
      </c>
      <c r="G233" s="14">
        <v>0</v>
      </c>
      <c r="H233" s="14">
        <v>0</v>
      </c>
      <c r="I233" s="143">
        <v>0</v>
      </c>
      <c r="J233" s="13">
        <f t="shared" si="41"/>
        <v>0</v>
      </c>
    </row>
    <row r="234" spans="2:10" ht="30" customHeight="1">
      <c r="B234" s="8" t="s">
        <v>592</v>
      </c>
      <c r="C234" s="43" t="s">
        <v>482</v>
      </c>
      <c r="D234" s="10" t="s">
        <v>666</v>
      </c>
      <c r="E234" s="14">
        <v>0</v>
      </c>
      <c r="F234" s="14">
        <v>0</v>
      </c>
      <c r="G234" s="14">
        <v>0</v>
      </c>
      <c r="H234" s="14">
        <v>0</v>
      </c>
      <c r="I234" s="143">
        <v>0</v>
      </c>
      <c r="J234" s="13">
        <f t="shared" si="41"/>
        <v>0</v>
      </c>
    </row>
    <row r="235" spans="2:10" ht="30" customHeight="1">
      <c r="B235" s="8" t="s">
        <v>27</v>
      </c>
      <c r="C235" s="43" t="s">
        <v>80</v>
      </c>
      <c r="D235" s="10" t="s">
        <v>395</v>
      </c>
      <c r="E235" s="14">
        <v>0</v>
      </c>
      <c r="F235" s="14">
        <v>0</v>
      </c>
      <c r="G235" s="14">
        <v>0</v>
      </c>
      <c r="H235" s="14">
        <v>0</v>
      </c>
      <c r="I235" s="143">
        <v>0</v>
      </c>
      <c r="J235" s="13">
        <f t="shared" si="41"/>
        <v>0</v>
      </c>
    </row>
    <row r="236" spans="2:10" ht="30" customHeight="1">
      <c r="B236" s="8" t="s">
        <v>263</v>
      </c>
      <c r="C236" s="43" t="s">
        <v>190</v>
      </c>
      <c r="D236" s="10" t="s">
        <v>461</v>
      </c>
      <c r="E236" s="14">
        <v>0</v>
      </c>
      <c r="F236" s="14">
        <v>0</v>
      </c>
      <c r="G236" s="14">
        <v>0</v>
      </c>
      <c r="H236" s="14">
        <v>0</v>
      </c>
      <c r="I236" s="143">
        <v>0</v>
      </c>
      <c r="J236" s="13">
        <f t="shared" si="41"/>
        <v>0</v>
      </c>
    </row>
    <row r="237" spans="2:10" ht="30" customHeight="1">
      <c r="B237" s="8" t="s">
        <v>256</v>
      </c>
      <c r="C237" s="43" t="s">
        <v>184</v>
      </c>
      <c r="D237" s="10" t="s">
        <v>396</v>
      </c>
      <c r="E237" s="14">
        <v>0</v>
      </c>
      <c r="F237" s="14">
        <v>0</v>
      </c>
      <c r="G237" s="14">
        <v>0</v>
      </c>
      <c r="H237" s="14">
        <v>0</v>
      </c>
      <c r="I237" s="143">
        <v>0</v>
      </c>
      <c r="J237" s="13">
        <f t="shared" si="41"/>
        <v>0</v>
      </c>
    </row>
    <row r="238" spans="2:10" ht="30" customHeight="1">
      <c r="B238" s="8" t="s">
        <v>264</v>
      </c>
      <c r="C238" s="43" t="s">
        <v>183</v>
      </c>
      <c r="D238" s="10" t="s">
        <v>359</v>
      </c>
      <c r="E238" s="14">
        <v>0</v>
      </c>
      <c r="F238" s="14">
        <v>0</v>
      </c>
      <c r="G238" s="14">
        <v>0</v>
      </c>
      <c r="H238" s="14">
        <v>0</v>
      </c>
      <c r="I238" s="143">
        <v>0</v>
      </c>
      <c r="J238" s="13">
        <f t="shared" si="41"/>
        <v>0</v>
      </c>
    </row>
    <row r="239" spans="2:10" ht="30" customHeight="1">
      <c r="B239" s="8" t="s">
        <v>28</v>
      </c>
      <c r="C239" s="43" t="s">
        <v>81</v>
      </c>
      <c r="D239" s="10" t="s">
        <v>391</v>
      </c>
      <c r="E239" s="14">
        <v>0</v>
      </c>
      <c r="F239" s="14">
        <v>0</v>
      </c>
      <c r="G239" s="14">
        <v>0</v>
      </c>
      <c r="H239" s="14">
        <v>0</v>
      </c>
      <c r="I239" s="143">
        <v>0</v>
      </c>
      <c r="J239" s="13">
        <f t="shared" si="41"/>
        <v>0</v>
      </c>
    </row>
    <row r="240" spans="2:10" ht="15" customHeight="1" thickBot="1">
      <c r="B240" s="17"/>
      <c r="C240" s="18"/>
      <c r="D240" s="18"/>
      <c r="E240" s="19"/>
      <c r="F240" s="19"/>
      <c r="G240" s="20"/>
      <c r="H240" s="20"/>
      <c r="I240" s="20"/>
      <c r="J240" s="21"/>
    </row>
    <row r="241" spans="2:10" ht="30" customHeight="1" thickBot="1">
      <c r="B241" s="110"/>
      <c r="C241" s="111"/>
      <c r="D241" s="112"/>
      <c r="E241" s="113"/>
      <c r="F241" s="113"/>
      <c r="G241" s="113"/>
      <c r="H241" s="113"/>
      <c r="I241" s="113"/>
      <c r="J241" s="11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3" ht="18">
      <c r="B243" s="5"/>
      <c r="C243" s="5"/>
    </row>
    <row r="252" ht="12.75">
      <c r="B252" t="s">
        <v>354</v>
      </c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3937007874015748" bottom="0.3937007874015748" header="0.5118110236220472" footer="0"/>
  <pageSetup horizontalDpi="300" verticalDpi="300" orientation="landscape" paperSize="9" scale="34" r:id="rId1"/>
  <headerFooter alignWithMargins="0">
    <oddHeader>&amp;R&amp;"Arial,Negrito"&amp;18&amp;D - &amp;T
&amp;14
</oddHeader>
    <oddFooter>&amp;C&amp;"Arial,Negrito"&amp;14&amp;P / &amp;N&amp;R&amp;"Arial,Negrito"&amp;14Grupo - CAA/2003/Restos a Pagar/ 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="25" zoomScaleNormal="25" workbookViewId="0" topLeftCell="A1">
      <selection activeCell="B1" sqref="B1"/>
    </sheetView>
  </sheetViews>
  <sheetFormatPr defaultColWidth="9.140625" defaultRowHeight="12.75"/>
  <cols>
    <col min="1" max="1" width="12.7109375" style="61" customWidth="1"/>
    <col min="2" max="2" width="169.00390625" style="61" customWidth="1"/>
    <col min="3" max="8" width="80.7109375" style="61" customWidth="1"/>
    <col min="9" max="9" width="51.00390625" style="61" bestFit="1" customWidth="1"/>
    <col min="10" max="16384" width="11.421875" style="61" customWidth="1"/>
  </cols>
  <sheetData>
    <row r="1" spans="1:2" ht="45" customHeight="1">
      <c r="A1" s="59" t="s">
        <v>155</v>
      </c>
      <c r="B1" s="60"/>
    </row>
    <row r="2" spans="1:2" ht="39.75" customHeight="1">
      <c r="A2" s="59" t="s">
        <v>156</v>
      </c>
      <c r="B2" s="60"/>
    </row>
    <row r="3" spans="1:2" ht="39.75" customHeight="1">
      <c r="A3" s="59" t="s">
        <v>531</v>
      </c>
      <c r="B3" s="60"/>
    </row>
    <row r="4" spans="1:2" ht="39.75" customHeight="1">
      <c r="A4" s="59" t="s">
        <v>532</v>
      </c>
      <c r="B4" s="60"/>
    </row>
    <row r="5" ht="15" customHeight="1">
      <c r="B5" s="62"/>
    </row>
    <row r="6" ht="15" customHeight="1">
      <c r="B6" s="62"/>
    </row>
    <row r="7" ht="15" customHeight="1">
      <c r="B7" s="62"/>
    </row>
    <row r="8" ht="15" customHeight="1">
      <c r="B8" s="62"/>
    </row>
    <row r="9" spans="1:8" ht="60" customHeight="1">
      <c r="A9" s="154" t="s">
        <v>414</v>
      </c>
      <c r="B9" s="154"/>
      <c r="C9" s="154"/>
      <c r="D9" s="154"/>
      <c r="E9" s="154"/>
      <c r="F9" s="154"/>
      <c r="G9" s="154"/>
      <c r="H9" s="154"/>
    </row>
    <row r="10" spans="2:7" ht="15" customHeight="1">
      <c r="B10" s="63"/>
      <c r="C10" s="64"/>
      <c r="D10" s="64"/>
      <c r="E10" s="64"/>
      <c r="F10" s="64"/>
      <c r="G10" s="64"/>
    </row>
    <row r="11" spans="2:7" ht="15" customHeight="1">
      <c r="B11" s="63"/>
      <c r="C11" s="64"/>
      <c r="D11" s="64"/>
      <c r="E11" s="64"/>
      <c r="F11" s="64"/>
      <c r="G11" s="64"/>
    </row>
    <row r="12" spans="2:7" ht="15" customHeight="1">
      <c r="B12" s="63"/>
      <c r="C12" s="64"/>
      <c r="D12" s="64"/>
      <c r="E12" s="64"/>
      <c r="F12" s="64"/>
      <c r="G12" s="64"/>
    </row>
    <row r="13" spans="2:7" ht="15" customHeight="1">
      <c r="B13" s="63"/>
      <c r="C13" s="64"/>
      <c r="D13" s="64"/>
      <c r="E13" s="64"/>
      <c r="F13" s="64"/>
      <c r="G13" s="64"/>
    </row>
    <row r="14" spans="2:8" ht="46.5" customHeight="1">
      <c r="B14" s="65" t="s">
        <v>533</v>
      </c>
      <c r="C14" s="66"/>
      <c r="D14" s="66"/>
      <c r="E14" s="67"/>
      <c r="F14" s="67"/>
      <c r="G14" s="67"/>
      <c r="H14" s="68"/>
    </row>
    <row r="15" spans="2:7" ht="6" customHeight="1">
      <c r="B15" s="69"/>
      <c r="C15" s="66"/>
      <c r="D15" s="66"/>
      <c r="E15" s="66"/>
      <c r="F15" s="66"/>
      <c r="G15" s="66"/>
    </row>
    <row r="16" spans="2:7" ht="48" customHeight="1">
      <c r="B16" s="138" t="s">
        <v>409</v>
      </c>
      <c r="C16" s="70"/>
      <c r="D16" s="71"/>
      <c r="E16" s="71"/>
      <c r="F16" s="71"/>
      <c r="G16" s="71"/>
    </row>
    <row r="17" spans="2:8" ht="39.75" customHeight="1" thickBot="1">
      <c r="B17" s="72"/>
      <c r="C17" s="73"/>
      <c r="D17" s="74"/>
      <c r="E17" s="74"/>
      <c r="F17" s="74"/>
      <c r="G17" s="74"/>
      <c r="H17" s="75" t="s">
        <v>408</v>
      </c>
    </row>
    <row r="18" spans="1:8" ht="49.5" customHeight="1" thickBot="1" thickTop="1">
      <c r="A18" s="119"/>
      <c r="B18" s="120" t="s">
        <v>355</v>
      </c>
      <c r="C18" s="157" t="s">
        <v>507</v>
      </c>
      <c r="D18" s="158"/>
      <c r="E18" s="158"/>
      <c r="F18" s="158"/>
      <c r="G18" s="158"/>
      <c r="H18" s="159"/>
    </row>
    <row r="19" spans="1:8" ht="49.5" customHeight="1" thickBot="1">
      <c r="A19" s="140"/>
      <c r="B19" s="141"/>
      <c r="C19" s="162" t="s">
        <v>508</v>
      </c>
      <c r="D19" s="162" t="s">
        <v>476</v>
      </c>
      <c r="E19" s="162" t="s">
        <v>509</v>
      </c>
      <c r="F19" s="160" t="s">
        <v>473</v>
      </c>
      <c r="G19" s="160"/>
      <c r="H19" s="161"/>
    </row>
    <row r="20" spans="1:8" ht="49.5" customHeight="1" thickBot="1">
      <c r="A20" s="121"/>
      <c r="B20" s="122"/>
      <c r="C20" s="163"/>
      <c r="D20" s="163"/>
      <c r="E20" s="163"/>
      <c r="F20" s="142" t="s">
        <v>372</v>
      </c>
      <c r="G20" s="142" t="s">
        <v>474</v>
      </c>
      <c r="H20" s="123" t="s">
        <v>475</v>
      </c>
    </row>
    <row r="21" spans="1:8" ht="7.5" customHeight="1">
      <c r="A21" s="89"/>
      <c r="B21" s="76"/>
      <c r="C21" s="76"/>
      <c r="D21" s="76"/>
      <c r="E21" s="76"/>
      <c r="F21" s="76"/>
      <c r="G21" s="76"/>
      <c r="H21" s="90"/>
    </row>
    <row r="22" spans="1:8" ht="49.5" customHeight="1">
      <c r="A22" s="124">
        <v>1</v>
      </c>
      <c r="B22" s="125" t="s">
        <v>534</v>
      </c>
      <c r="C22" s="126">
        <f aca="true" t="shared" si="0" ref="C22:H22">SUM(C23:C25)</f>
        <v>0</v>
      </c>
      <c r="D22" s="126">
        <f t="shared" si="0"/>
        <v>0</v>
      </c>
      <c r="E22" s="126">
        <f t="shared" si="0"/>
        <v>0</v>
      </c>
      <c r="F22" s="126">
        <f t="shared" si="0"/>
        <v>0</v>
      </c>
      <c r="G22" s="126">
        <f t="shared" si="0"/>
        <v>0</v>
      </c>
      <c r="H22" s="127">
        <f t="shared" si="0"/>
        <v>0</v>
      </c>
    </row>
    <row r="23" spans="1:8" ht="49.5" customHeight="1">
      <c r="A23" s="92">
        <f aca="true" t="shared" si="1" ref="A23:A56">+A22+1</f>
        <v>2</v>
      </c>
      <c r="B23" s="134" t="s">
        <v>280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93">
        <v>0</v>
      </c>
    </row>
    <row r="24" spans="1:8" ht="49.5" customHeight="1">
      <c r="A24" s="92">
        <f t="shared" si="1"/>
        <v>3</v>
      </c>
      <c r="B24" s="134" t="s">
        <v>281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93">
        <v>0</v>
      </c>
    </row>
    <row r="25" spans="1:8" ht="49.5" customHeight="1">
      <c r="A25" s="92">
        <f t="shared" si="1"/>
        <v>4</v>
      </c>
      <c r="B25" s="134" t="s">
        <v>179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93">
        <v>0</v>
      </c>
    </row>
    <row r="26" spans="1:8" ht="49.5" customHeight="1">
      <c r="A26" s="124">
        <f t="shared" si="1"/>
        <v>5</v>
      </c>
      <c r="B26" s="128" t="s">
        <v>282</v>
      </c>
      <c r="C26" s="126">
        <f aca="true" t="shared" si="2" ref="C26:H26">SUM(C27:C56)</f>
        <v>56340255.769999996</v>
      </c>
      <c r="D26" s="126">
        <f t="shared" si="2"/>
        <v>340454.44999999995</v>
      </c>
      <c r="E26" s="126">
        <f t="shared" si="2"/>
        <v>13488113.38</v>
      </c>
      <c r="F26" s="126">
        <f t="shared" si="2"/>
        <v>5650948.09</v>
      </c>
      <c r="G26" s="126">
        <f t="shared" si="2"/>
        <v>36860739.85</v>
      </c>
      <c r="H26" s="127">
        <f t="shared" si="2"/>
        <v>42511687.94</v>
      </c>
    </row>
    <row r="27" spans="1:8" ht="49.5" customHeight="1">
      <c r="A27" s="92">
        <f t="shared" si="1"/>
        <v>6</v>
      </c>
      <c r="B27" s="134" t="s">
        <v>283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93">
        <v>0</v>
      </c>
    </row>
    <row r="28" spans="1:8" ht="49.5" customHeight="1">
      <c r="A28" s="92">
        <f t="shared" si="1"/>
        <v>7</v>
      </c>
      <c r="B28" s="134" t="s">
        <v>284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93">
        <v>0</v>
      </c>
    </row>
    <row r="29" spans="1:8" ht="49.5" customHeight="1">
      <c r="A29" s="92">
        <f t="shared" si="1"/>
        <v>8</v>
      </c>
      <c r="B29" s="134" t="s">
        <v>285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93">
        <v>0</v>
      </c>
    </row>
    <row r="30" spans="1:8" ht="49.5" customHeight="1">
      <c r="A30" s="92">
        <f t="shared" si="1"/>
        <v>9</v>
      </c>
      <c r="B30" s="134" t="s">
        <v>286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93">
        <v>0</v>
      </c>
    </row>
    <row r="31" spans="1:8" ht="49.5" customHeight="1">
      <c r="A31" s="92">
        <f t="shared" si="1"/>
        <v>10</v>
      </c>
      <c r="B31" s="134" t="s">
        <v>287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93">
        <v>0</v>
      </c>
    </row>
    <row r="32" spans="1:8" ht="49.5" customHeight="1">
      <c r="A32" s="92">
        <f t="shared" si="1"/>
        <v>11</v>
      </c>
      <c r="B32" s="134" t="s">
        <v>288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93">
        <v>0</v>
      </c>
    </row>
    <row r="33" spans="1:8" ht="49.5" customHeight="1">
      <c r="A33" s="92">
        <f t="shared" si="1"/>
        <v>12</v>
      </c>
      <c r="B33" s="134" t="s">
        <v>535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93">
        <v>0</v>
      </c>
    </row>
    <row r="34" spans="1:8" ht="49.5" customHeight="1">
      <c r="A34" s="92">
        <f t="shared" si="1"/>
        <v>13</v>
      </c>
      <c r="B34" s="134" t="s">
        <v>536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93">
        <v>0</v>
      </c>
    </row>
    <row r="35" spans="1:8" ht="49.5" customHeight="1">
      <c r="A35" s="92">
        <f t="shared" si="1"/>
        <v>14</v>
      </c>
      <c r="B35" s="134" t="s">
        <v>537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93">
        <v>0</v>
      </c>
    </row>
    <row r="36" spans="1:8" ht="49.5" customHeight="1">
      <c r="A36" s="92">
        <f t="shared" si="1"/>
        <v>15</v>
      </c>
      <c r="B36" s="134" t="s">
        <v>538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93">
        <v>0</v>
      </c>
    </row>
    <row r="37" spans="1:8" ht="49.5" customHeight="1">
      <c r="A37" s="92">
        <f t="shared" si="1"/>
        <v>16</v>
      </c>
      <c r="B37" s="134" t="s">
        <v>539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93">
        <v>0</v>
      </c>
    </row>
    <row r="38" spans="1:8" ht="49.5" customHeight="1">
      <c r="A38" s="92">
        <f t="shared" si="1"/>
        <v>17</v>
      </c>
      <c r="B38" s="134" t="s">
        <v>540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93">
        <v>0</v>
      </c>
    </row>
    <row r="39" spans="1:8" ht="49.5" customHeight="1">
      <c r="A39" s="92">
        <f t="shared" si="1"/>
        <v>18</v>
      </c>
      <c r="B39" s="134" t="s">
        <v>541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93">
        <v>0</v>
      </c>
    </row>
    <row r="40" spans="1:8" ht="49.5" customHeight="1">
      <c r="A40" s="92">
        <f t="shared" si="1"/>
        <v>19</v>
      </c>
      <c r="B40" s="134" t="s">
        <v>542</v>
      </c>
      <c r="C40" s="77">
        <v>8748218.11</v>
      </c>
      <c r="D40" s="77">
        <v>0.04</v>
      </c>
      <c r="E40" s="77">
        <v>3668530.81</v>
      </c>
      <c r="F40" s="77">
        <v>4639797.83</v>
      </c>
      <c r="G40" s="77">
        <v>439889.43</v>
      </c>
      <c r="H40" s="93">
        <v>5079687.26</v>
      </c>
    </row>
    <row r="41" spans="1:8" ht="49.5" customHeight="1">
      <c r="A41" s="92">
        <f t="shared" si="1"/>
        <v>20</v>
      </c>
      <c r="B41" s="135" t="s">
        <v>543</v>
      </c>
      <c r="C41" s="77">
        <v>1071829.09</v>
      </c>
      <c r="D41" s="77">
        <v>0</v>
      </c>
      <c r="E41" s="77">
        <v>1071829.09</v>
      </c>
      <c r="F41" s="77">
        <v>0</v>
      </c>
      <c r="G41" s="77">
        <v>0</v>
      </c>
      <c r="H41" s="93">
        <v>0</v>
      </c>
    </row>
    <row r="42" spans="1:8" ht="49.5" customHeight="1">
      <c r="A42" s="92">
        <f t="shared" si="1"/>
        <v>21</v>
      </c>
      <c r="B42" s="135" t="s">
        <v>544</v>
      </c>
      <c r="C42" s="77">
        <v>1000000</v>
      </c>
      <c r="D42" s="77">
        <v>0</v>
      </c>
      <c r="E42" s="77">
        <v>0</v>
      </c>
      <c r="F42" s="77">
        <v>1000000</v>
      </c>
      <c r="G42" s="77">
        <v>0</v>
      </c>
      <c r="H42" s="93">
        <v>1000000</v>
      </c>
    </row>
    <row r="43" spans="1:8" ht="49.5" customHeight="1">
      <c r="A43" s="92">
        <f t="shared" si="1"/>
        <v>22</v>
      </c>
      <c r="B43" s="134" t="s">
        <v>289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93">
        <v>0</v>
      </c>
    </row>
    <row r="44" spans="1:8" ht="49.5" customHeight="1">
      <c r="A44" s="92">
        <f t="shared" si="1"/>
        <v>23</v>
      </c>
      <c r="B44" s="134" t="s">
        <v>631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93">
        <v>0</v>
      </c>
    </row>
    <row r="45" spans="1:8" ht="49.5" customHeight="1">
      <c r="A45" s="92">
        <f t="shared" si="1"/>
        <v>24</v>
      </c>
      <c r="B45" s="134" t="s">
        <v>385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93">
        <v>0</v>
      </c>
    </row>
    <row r="46" spans="1:8" ht="49.5" customHeight="1">
      <c r="A46" s="92">
        <f t="shared" si="1"/>
        <v>25</v>
      </c>
      <c r="B46" s="134" t="s">
        <v>632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93">
        <v>0</v>
      </c>
    </row>
    <row r="47" spans="1:8" ht="49.5" customHeight="1">
      <c r="A47" s="92">
        <f t="shared" si="1"/>
        <v>26</v>
      </c>
      <c r="B47" s="134" t="s">
        <v>633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93">
        <v>0</v>
      </c>
    </row>
    <row r="48" spans="1:8" ht="49.5" customHeight="1">
      <c r="A48" s="92">
        <f t="shared" si="1"/>
        <v>27</v>
      </c>
      <c r="B48" s="134" t="s">
        <v>634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93">
        <v>0</v>
      </c>
    </row>
    <row r="49" spans="1:8" ht="49.5" customHeight="1">
      <c r="A49" s="92">
        <f t="shared" si="1"/>
        <v>28</v>
      </c>
      <c r="B49" s="134" t="s">
        <v>635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93">
        <v>0</v>
      </c>
    </row>
    <row r="50" spans="1:8" ht="49.5" customHeight="1">
      <c r="A50" s="92">
        <f t="shared" si="1"/>
        <v>29</v>
      </c>
      <c r="B50" s="134" t="s">
        <v>636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93">
        <v>0</v>
      </c>
    </row>
    <row r="51" spans="1:8" ht="49.5" customHeight="1">
      <c r="A51" s="92">
        <f t="shared" si="1"/>
        <v>30</v>
      </c>
      <c r="B51" s="134" t="s">
        <v>637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93">
        <v>0</v>
      </c>
    </row>
    <row r="52" spans="1:8" ht="49.5" customHeight="1">
      <c r="A52" s="92">
        <f t="shared" si="1"/>
        <v>31</v>
      </c>
      <c r="B52" s="134" t="s">
        <v>638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93">
        <v>0</v>
      </c>
    </row>
    <row r="53" spans="1:8" ht="49.5" customHeight="1">
      <c r="A53" s="92">
        <f t="shared" si="1"/>
        <v>32</v>
      </c>
      <c r="B53" s="134" t="s">
        <v>639</v>
      </c>
      <c r="C53" s="77">
        <v>45520208.57</v>
      </c>
      <c r="D53" s="77">
        <v>340454.41</v>
      </c>
      <c r="E53" s="77">
        <v>8747753.48</v>
      </c>
      <c r="F53" s="77">
        <v>11150.26</v>
      </c>
      <c r="G53" s="77">
        <v>36420850.42</v>
      </c>
      <c r="H53" s="93">
        <v>36432000.68</v>
      </c>
    </row>
    <row r="54" spans="1:8" ht="49.5" customHeight="1">
      <c r="A54" s="92">
        <f t="shared" si="1"/>
        <v>33</v>
      </c>
      <c r="B54" s="134" t="s">
        <v>640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93">
        <v>0</v>
      </c>
    </row>
    <row r="55" spans="1:8" ht="49.5" customHeight="1">
      <c r="A55" s="92">
        <f t="shared" si="1"/>
        <v>34</v>
      </c>
      <c r="B55" s="134" t="s">
        <v>641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93">
        <v>0</v>
      </c>
    </row>
    <row r="56" spans="1:8" ht="49.5" customHeight="1">
      <c r="A56" s="92">
        <f t="shared" si="1"/>
        <v>35</v>
      </c>
      <c r="B56" s="134" t="s">
        <v>642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93">
        <v>0</v>
      </c>
    </row>
    <row r="57" spans="1:8" ht="49.5" customHeight="1">
      <c r="A57" s="124">
        <f aca="true" t="shared" si="3" ref="A57:A62">SUM(A56+1)</f>
        <v>36</v>
      </c>
      <c r="B57" s="128" t="s">
        <v>643</v>
      </c>
      <c r="C57" s="126">
        <f aca="true" t="shared" si="4" ref="C57:H57">SUM(C58:C62)</f>
        <v>0</v>
      </c>
      <c r="D57" s="126">
        <f t="shared" si="4"/>
        <v>0</v>
      </c>
      <c r="E57" s="126">
        <f t="shared" si="4"/>
        <v>0</v>
      </c>
      <c r="F57" s="126">
        <f t="shared" si="4"/>
        <v>0</v>
      </c>
      <c r="G57" s="126">
        <f t="shared" si="4"/>
        <v>0</v>
      </c>
      <c r="H57" s="127">
        <f t="shared" si="4"/>
        <v>0</v>
      </c>
    </row>
    <row r="58" spans="1:8" ht="49.5" customHeight="1">
      <c r="A58" s="92">
        <f t="shared" si="3"/>
        <v>37</v>
      </c>
      <c r="B58" s="134" t="s">
        <v>284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93">
        <v>0</v>
      </c>
    </row>
    <row r="59" spans="1:8" ht="49.5" customHeight="1">
      <c r="A59" s="92">
        <f t="shared" si="3"/>
        <v>38</v>
      </c>
      <c r="B59" s="134" t="s">
        <v>644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93">
        <v>0</v>
      </c>
    </row>
    <row r="60" spans="1:8" ht="49.5" customHeight="1">
      <c r="A60" s="92">
        <f t="shared" si="3"/>
        <v>39</v>
      </c>
      <c r="B60" s="134" t="s">
        <v>537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93">
        <v>0</v>
      </c>
    </row>
    <row r="61" spans="1:8" ht="49.5" customHeight="1">
      <c r="A61" s="92">
        <f t="shared" si="3"/>
        <v>40</v>
      </c>
      <c r="B61" s="134" t="s">
        <v>640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93">
        <v>0</v>
      </c>
    </row>
    <row r="62" spans="1:8" ht="49.5" customHeight="1">
      <c r="A62" s="92">
        <f t="shared" si="3"/>
        <v>41</v>
      </c>
      <c r="B62" s="134" t="s">
        <v>641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93">
        <v>0</v>
      </c>
    </row>
    <row r="63" spans="1:8" ht="49.5" customHeight="1">
      <c r="A63" s="124">
        <f>A62+1</f>
        <v>42</v>
      </c>
      <c r="B63" s="128" t="s">
        <v>645</v>
      </c>
      <c r="C63" s="126">
        <f aca="true" t="shared" si="5" ref="C63:H63">SUM(C64:C77)</f>
        <v>504536811.97</v>
      </c>
      <c r="D63" s="126">
        <f t="shared" si="5"/>
        <v>1730120.9</v>
      </c>
      <c r="E63" s="126">
        <f t="shared" si="5"/>
        <v>102961882.04</v>
      </c>
      <c r="F63" s="126">
        <f t="shared" si="5"/>
        <v>399844809.03000003</v>
      </c>
      <c r="G63" s="126">
        <f t="shared" si="5"/>
        <v>0</v>
      </c>
      <c r="H63" s="127">
        <f t="shared" si="5"/>
        <v>399844809.03000003</v>
      </c>
    </row>
    <row r="64" spans="1:8" ht="49.5" customHeight="1">
      <c r="A64" s="92">
        <f aca="true" t="shared" si="6" ref="A64:A94">+A63+1</f>
        <v>43</v>
      </c>
      <c r="B64" s="134" t="s">
        <v>646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93">
        <v>0</v>
      </c>
    </row>
    <row r="65" spans="1:8" ht="49.5" customHeight="1">
      <c r="A65" s="92">
        <f t="shared" si="6"/>
        <v>44</v>
      </c>
      <c r="B65" s="134" t="s">
        <v>367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93">
        <v>0</v>
      </c>
    </row>
    <row r="66" spans="1:8" ht="49.5" customHeight="1">
      <c r="A66" s="92">
        <f t="shared" si="6"/>
        <v>45</v>
      </c>
      <c r="B66" s="134" t="s">
        <v>284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93">
        <v>0</v>
      </c>
    </row>
    <row r="67" spans="1:8" ht="49.5" customHeight="1">
      <c r="A67" s="92">
        <f t="shared" si="6"/>
        <v>46</v>
      </c>
      <c r="B67" s="134" t="s">
        <v>368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93">
        <v>0</v>
      </c>
    </row>
    <row r="68" spans="1:8" ht="49.5" customHeight="1">
      <c r="A68" s="92">
        <f t="shared" si="6"/>
        <v>47</v>
      </c>
      <c r="B68" s="134" t="s">
        <v>369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93">
        <v>0</v>
      </c>
    </row>
    <row r="69" spans="1:8" ht="49.5" customHeight="1">
      <c r="A69" s="92">
        <f t="shared" si="6"/>
        <v>48</v>
      </c>
      <c r="B69" s="134" t="s">
        <v>370</v>
      </c>
      <c r="C69" s="77">
        <v>23159795.81</v>
      </c>
      <c r="D69" s="77">
        <v>27984</v>
      </c>
      <c r="E69" s="77">
        <v>9896720.98</v>
      </c>
      <c r="F69" s="77">
        <v>13235090.83</v>
      </c>
      <c r="G69" s="77">
        <v>0</v>
      </c>
      <c r="H69" s="93">
        <v>13235090.83</v>
      </c>
    </row>
    <row r="70" spans="1:8" ht="49.5" customHeight="1">
      <c r="A70" s="92">
        <f t="shared" si="6"/>
        <v>49</v>
      </c>
      <c r="B70" s="134" t="s">
        <v>371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93">
        <v>0</v>
      </c>
    </row>
    <row r="71" spans="1:8" ht="49.5" customHeight="1">
      <c r="A71" s="92">
        <f t="shared" si="6"/>
        <v>50</v>
      </c>
      <c r="B71" s="134" t="s">
        <v>647</v>
      </c>
      <c r="C71" s="77">
        <v>481377016.16</v>
      </c>
      <c r="D71" s="77">
        <v>1702136.9</v>
      </c>
      <c r="E71" s="77">
        <v>93065161.06</v>
      </c>
      <c r="F71" s="77">
        <v>386609718.20000005</v>
      </c>
      <c r="G71" s="77">
        <v>0</v>
      </c>
      <c r="H71" s="93">
        <v>386609718.20000005</v>
      </c>
    </row>
    <row r="72" spans="1:8" ht="49.5" customHeight="1">
      <c r="A72" s="92">
        <f t="shared" si="6"/>
        <v>51</v>
      </c>
      <c r="B72" s="134" t="s">
        <v>648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93">
        <v>0</v>
      </c>
    </row>
    <row r="73" spans="1:8" ht="49.5" customHeight="1">
      <c r="A73" s="92">
        <f t="shared" si="6"/>
        <v>52</v>
      </c>
      <c r="B73" s="134" t="s">
        <v>540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93">
        <v>0</v>
      </c>
    </row>
    <row r="74" spans="1:8" ht="49.5" customHeight="1">
      <c r="A74" s="92">
        <f t="shared" si="6"/>
        <v>53</v>
      </c>
      <c r="B74" s="134" t="s">
        <v>640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93">
        <v>0</v>
      </c>
    </row>
    <row r="75" spans="1:8" ht="49.5" customHeight="1">
      <c r="A75" s="92">
        <f t="shared" si="6"/>
        <v>54</v>
      </c>
      <c r="B75" s="134" t="s">
        <v>641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93">
        <v>0</v>
      </c>
    </row>
    <row r="76" spans="1:8" ht="49.5" customHeight="1">
      <c r="A76" s="92">
        <f t="shared" si="6"/>
        <v>55</v>
      </c>
      <c r="B76" s="134" t="s">
        <v>649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93">
        <v>0</v>
      </c>
    </row>
    <row r="77" spans="1:8" ht="49.5" customHeight="1">
      <c r="A77" s="92">
        <f t="shared" si="6"/>
        <v>56</v>
      </c>
      <c r="B77" s="134" t="s">
        <v>642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93">
        <v>0</v>
      </c>
    </row>
    <row r="78" spans="1:8" ht="49.5" customHeight="1">
      <c r="A78" s="124">
        <f t="shared" si="6"/>
        <v>57</v>
      </c>
      <c r="B78" s="128" t="s">
        <v>650</v>
      </c>
      <c r="C78" s="126">
        <f aca="true" t="shared" si="7" ref="C78:H78">SUM(C79:C88)</f>
        <v>0</v>
      </c>
      <c r="D78" s="126">
        <f t="shared" si="7"/>
        <v>0</v>
      </c>
      <c r="E78" s="126">
        <f t="shared" si="7"/>
        <v>0</v>
      </c>
      <c r="F78" s="126">
        <f t="shared" si="7"/>
        <v>0</v>
      </c>
      <c r="G78" s="126">
        <f t="shared" si="7"/>
        <v>0</v>
      </c>
      <c r="H78" s="127">
        <f t="shared" si="7"/>
        <v>0</v>
      </c>
    </row>
    <row r="79" spans="1:8" ht="49.5" customHeight="1">
      <c r="A79" s="92">
        <f t="shared" si="6"/>
        <v>58</v>
      </c>
      <c r="B79" s="134" t="s">
        <v>284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93">
        <v>0</v>
      </c>
    </row>
    <row r="80" spans="1:8" ht="49.5" customHeight="1">
      <c r="A80" s="92">
        <f t="shared" si="6"/>
        <v>59</v>
      </c>
      <c r="B80" s="134" t="s">
        <v>646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93">
        <v>0</v>
      </c>
    </row>
    <row r="81" spans="1:8" ht="49.5" customHeight="1">
      <c r="A81" s="92">
        <f t="shared" si="6"/>
        <v>60</v>
      </c>
      <c r="B81" s="134" t="s">
        <v>651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93">
        <v>0</v>
      </c>
    </row>
    <row r="82" spans="1:8" ht="49.5" customHeight="1">
      <c r="A82" s="92">
        <f t="shared" si="6"/>
        <v>61</v>
      </c>
      <c r="B82" s="134" t="s">
        <v>652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93">
        <v>0</v>
      </c>
    </row>
    <row r="83" spans="1:8" ht="49.5" customHeight="1">
      <c r="A83" s="92">
        <f t="shared" si="6"/>
        <v>62</v>
      </c>
      <c r="B83" s="134" t="s">
        <v>653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93">
        <v>0</v>
      </c>
    </row>
    <row r="84" spans="1:8" ht="49.5" customHeight="1">
      <c r="A84" s="92">
        <f t="shared" si="6"/>
        <v>63</v>
      </c>
      <c r="B84" s="134" t="s">
        <v>654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93">
        <v>0</v>
      </c>
    </row>
    <row r="85" spans="1:8" ht="49.5" customHeight="1">
      <c r="A85" s="92">
        <f t="shared" si="6"/>
        <v>64</v>
      </c>
      <c r="B85" s="134" t="s">
        <v>540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93">
        <v>0</v>
      </c>
    </row>
    <row r="86" spans="1:8" ht="49.5" customHeight="1">
      <c r="A86" s="92">
        <f t="shared" si="6"/>
        <v>65</v>
      </c>
      <c r="B86" s="134" t="s">
        <v>640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93">
        <v>0</v>
      </c>
    </row>
    <row r="87" spans="1:8" ht="49.5" customHeight="1">
      <c r="A87" s="92">
        <f t="shared" si="6"/>
        <v>66</v>
      </c>
      <c r="B87" s="134" t="s">
        <v>641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93">
        <v>0</v>
      </c>
    </row>
    <row r="88" spans="1:8" ht="49.5" customHeight="1">
      <c r="A88" s="92">
        <f t="shared" si="6"/>
        <v>67</v>
      </c>
      <c r="B88" s="134" t="s">
        <v>649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93">
        <v>0</v>
      </c>
    </row>
    <row r="89" spans="1:9" ht="49.5" customHeight="1">
      <c r="A89" s="124">
        <f t="shared" si="6"/>
        <v>68</v>
      </c>
      <c r="B89" s="128" t="s">
        <v>655</v>
      </c>
      <c r="C89" s="126">
        <f aca="true" t="shared" si="8" ref="C89:H89">SUM(C90:C94)</f>
        <v>0</v>
      </c>
      <c r="D89" s="126">
        <f t="shared" si="8"/>
        <v>0</v>
      </c>
      <c r="E89" s="126">
        <f t="shared" si="8"/>
        <v>0</v>
      </c>
      <c r="F89" s="126">
        <f t="shared" si="8"/>
        <v>0</v>
      </c>
      <c r="G89" s="126">
        <f t="shared" si="8"/>
        <v>0</v>
      </c>
      <c r="H89" s="127">
        <f t="shared" si="8"/>
        <v>0</v>
      </c>
      <c r="I89" s="78"/>
    </row>
    <row r="90" spans="1:9" ht="49.5" customHeight="1">
      <c r="A90" s="91">
        <f t="shared" si="6"/>
        <v>69</v>
      </c>
      <c r="B90" s="134" t="s">
        <v>284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93">
        <v>0</v>
      </c>
      <c r="I90" s="79"/>
    </row>
    <row r="91" spans="1:9" ht="49.5" customHeight="1">
      <c r="A91" s="92">
        <f t="shared" si="6"/>
        <v>70</v>
      </c>
      <c r="B91" s="134" t="s">
        <v>656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93">
        <v>0</v>
      </c>
      <c r="I91" s="79"/>
    </row>
    <row r="92" spans="1:9" ht="49.5" customHeight="1">
      <c r="A92" s="92">
        <f t="shared" si="6"/>
        <v>71</v>
      </c>
      <c r="B92" s="134" t="s">
        <v>540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93">
        <v>0</v>
      </c>
      <c r="I92" s="79"/>
    </row>
    <row r="93" spans="1:9" ht="49.5" customHeight="1">
      <c r="A93" s="92">
        <f t="shared" si="6"/>
        <v>72</v>
      </c>
      <c r="B93" s="134" t="s">
        <v>640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93">
        <v>0</v>
      </c>
      <c r="I93" s="79"/>
    </row>
    <row r="94" spans="1:9" ht="49.5" customHeight="1" thickBot="1">
      <c r="A94" s="94">
        <f t="shared" si="6"/>
        <v>73</v>
      </c>
      <c r="B94" s="136" t="s">
        <v>641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93">
        <v>0</v>
      </c>
      <c r="I94" s="79"/>
    </row>
    <row r="95" spans="1:9" ht="49.5" customHeight="1" thickBot="1">
      <c r="A95" s="155" t="s">
        <v>657</v>
      </c>
      <c r="B95" s="156"/>
      <c r="C95" s="129">
        <v>79500051.57999998</v>
      </c>
      <c r="D95" s="129">
        <v>368438.45</v>
      </c>
      <c r="E95" s="129">
        <v>23384834.36</v>
      </c>
      <c r="F95" s="129">
        <v>18886038.919999957</v>
      </c>
      <c r="G95" s="129">
        <v>36860739.85</v>
      </c>
      <c r="H95" s="130">
        <v>55746778.76999998</v>
      </c>
      <c r="I95" s="80"/>
    </row>
    <row r="96" spans="1:9" ht="49.5" customHeight="1" thickBot="1">
      <c r="A96" s="155" t="s">
        <v>658</v>
      </c>
      <c r="B96" s="156"/>
      <c r="C96" s="129">
        <f aca="true" t="shared" si="9" ref="C96:H96">SUM(C23)</f>
        <v>0</v>
      </c>
      <c r="D96" s="129">
        <f t="shared" si="9"/>
        <v>0</v>
      </c>
      <c r="E96" s="129">
        <f t="shared" si="9"/>
        <v>0</v>
      </c>
      <c r="F96" s="129">
        <f t="shared" si="9"/>
        <v>0</v>
      </c>
      <c r="G96" s="129">
        <f t="shared" si="9"/>
        <v>0</v>
      </c>
      <c r="H96" s="130">
        <f t="shared" si="9"/>
        <v>0</v>
      </c>
      <c r="I96" s="80"/>
    </row>
    <row r="97" spans="1:9" ht="49.5" customHeight="1" thickBot="1">
      <c r="A97" s="155" t="s">
        <v>659</v>
      </c>
      <c r="B97" s="156"/>
      <c r="C97" s="129">
        <f aca="true" t="shared" si="10" ref="C97:H97">SUM(C95:C96)</f>
        <v>79500051.57999998</v>
      </c>
      <c r="D97" s="129">
        <f t="shared" si="10"/>
        <v>368438.45</v>
      </c>
      <c r="E97" s="129">
        <f t="shared" si="10"/>
        <v>23384834.36</v>
      </c>
      <c r="F97" s="129">
        <f t="shared" si="10"/>
        <v>18886038.919999957</v>
      </c>
      <c r="G97" s="129">
        <f t="shared" si="10"/>
        <v>36860739.85</v>
      </c>
      <c r="H97" s="130">
        <f t="shared" si="10"/>
        <v>55746778.76999998</v>
      </c>
      <c r="I97" s="80"/>
    </row>
    <row r="98" spans="1:9" ht="49.5" customHeight="1" thickBot="1">
      <c r="A98" s="155" t="s">
        <v>660</v>
      </c>
      <c r="B98" s="156"/>
      <c r="C98" s="129">
        <v>481377016.16</v>
      </c>
      <c r="D98" s="129">
        <v>1702136.9</v>
      </c>
      <c r="E98" s="129">
        <v>93065161.06</v>
      </c>
      <c r="F98" s="129">
        <v>386609718.20000005</v>
      </c>
      <c r="G98" s="129">
        <v>0</v>
      </c>
      <c r="H98" s="130">
        <v>386609718.20000005</v>
      </c>
      <c r="I98" s="80"/>
    </row>
    <row r="99" spans="1:8" ht="51" customHeight="1" thickBot="1">
      <c r="A99" s="131"/>
      <c r="B99" s="137" t="s">
        <v>661</v>
      </c>
      <c r="C99" s="132">
        <f aca="true" t="shared" si="11" ref="C99:H99">SUM(C97:C98)+C24+C25</f>
        <v>560877067.74</v>
      </c>
      <c r="D99" s="132">
        <f t="shared" si="11"/>
        <v>2070575.3499999999</v>
      </c>
      <c r="E99" s="132">
        <f t="shared" si="11"/>
        <v>116449995.42</v>
      </c>
      <c r="F99" s="132">
        <f t="shared" si="11"/>
        <v>405495757.12</v>
      </c>
      <c r="G99" s="132">
        <f t="shared" si="11"/>
        <v>36860739.85</v>
      </c>
      <c r="H99" s="133">
        <f t="shared" si="11"/>
        <v>442356496.97</v>
      </c>
    </row>
    <row r="100" spans="1:8" ht="48.75" customHeight="1" thickTop="1">
      <c r="A100" s="81"/>
      <c r="B100" s="82"/>
      <c r="C100" s="83"/>
      <c r="D100" s="84"/>
      <c r="E100" s="85"/>
      <c r="F100" s="85"/>
      <c r="G100" s="85"/>
      <c r="H100" s="86"/>
    </row>
    <row r="101" spans="1:8" ht="50.25">
      <c r="A101" s="81"/>
      <c r="B101" s="86"/>
      <c r="C101" s="83"/>
      <c r="D101" s="86"/>
      <c r="E101" s="145"/>
      <c r="F101" s="145"/>
      <c r="G101" s="95"/>
      <c r="H101" s="86"/>
    </row>
    <row r="102" spans="1:8" ht="50.25">
      <c r="A102" s="81"/>
      <c r="B102" s="86"/>
      <c r="C102" s="86"/>
      <c r="D102" s="88"/>
      <c r="E102" s="87"/>
      <c r="F102" s="87"/>
      <c r="G102" s="87"/>
      <c r="H102" s="84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&amp;T&amp;R&amp;"Arial,Negrito"&amp;28Grupo - CAA/2003/Restos a Pagar/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jefferson</cp:lastModifiedBy>
  <cp:lastPrinted>2003-08-20T15:15:45Z</cp:lastPrinted>
  <dcterms:created xsi:type="dcterms:W3CDTF">1999-08-01T22:28:23Z</dcterms:created>
  <dcterms:modified xsi:type="dcterms:W3CDTF">2003-09-02T12:18:17Z</dcterms:modified>
  <cp:category/>
  <cp:version/>
  <cp:contentType/>
  <cp:contentStatus/>
</cp:coreProperties>
</file>